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codeName="{4AEB4F63-F33D-04DF-ECAF-5796C6CBFC7C}"/>
  <workbookPr codeName="ThisWorkbook" autoCompressPictures="0" defaultThemeVersion="124226"/>
  <mc:AlternateContent xmlns:mc="http://schemas.openxmlformats.org/markup-compatibility/2006">
    <mc:Choice Requires="x15">
      <x15ac:absPath xmlns:x15ac="http://schemas.microsoft.com/office/spreadsheetml/2010/11/ac" url="C:\Users\jtpas\OneDrive\Documents\Life\Work\ecoREAL\Acreditations\LEED\Calculator\"/>
    </mc:Choice>
  </mc:AlternateContent>
  <xr:revisionPtr revIDLastSave="0" documentId="13_ncr:1_{9595EEEA-2CB2-47BB-B0FE-E28F8C141C25}" xr6:coauthVersionLast="47" xr6:coauthVersionMax="47" xr10:uidLastSave="{00000000-0000-0000-0000-000000000000}"/>
  <workbookProtection workbookAlgorithmName="SHA-512" workbookHashValue="vrQr1Ld6XV2wQDpeQqlK0KU1wXmX5p6oPIDikwD9l3guCIj4xpLB9Cv4yrfRc92ij3+hLXSPDX8uoPxQpZ5m6g==" workbookSaltValue="ygCc5rRoicsn/IkaAT1XeA==" workbookSpinCount="100000" lockStructure="1"/>
  <bookViews>
    <workbookView xWindow="7320" yWindow="3960" windowWidth="28800" windowHeight="15210" tabRatio="685" activeTab="2" xr2:uid="{00000000-000D-0000-FFFF-FFFF00000000}"/>
  </bookViews>
  <sheets>
    <sheet name="Instructions" sheetId="16" r:id="rId1"/>
    <sheet name="Calculator" sheetId="13" r:id="rId2"/>
    <sheet name="Summary D+C" sheetId="17" r:id="rId3"/>
    <sheet name="Summary ND" sheetId="18" r:id="rId4"/>
  </sheets>
  <definedNames>
    <definedName name="list">Instructions!$L$50:$L$51</definedName>
    <definedName name="list2">Instructions!$L$52</definedName>
    <definedName name="Materials">Instructions!$J$30:$J$44</definedName>
    <definedName name="UOM">Instructions!$J$22:$J$27</definedName>
    <definedName name="Waste">Instructions!$J$49:$J$55</definedName>
    <definedName name="waste2">Instructions!$K$50:$K$56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15" i="13" l="1"/>
  <c r="I15" i="13"/>
  <c r="J15" i="13" s="1"/>
  <c r="A16" i="13"/>
  <c r="I16" i="13"/>
  <c r="J16" i="13" s="1"/>
  <c r="K16" i="13" l="1"/>
  <c r="K15" i="13"/>
  <c r="A14" i="13"/>
  <c r="I14" i="13"/>
  <c r="J14" i="13" s="1"/>
  <c r="C6" i="17"/>
  <c r="K6" i="13"/>
  <c r="I6" i="13"/>
  <c r="B19" i="13"/>
  <c r="K21" i="13"/>
  <c r="H6" i="17" s="1"/>
  <c r="B21" i="13"/>
  <c r="I7" i="13"/>
  <c r="K7" i="13" s="1"/>
  <c r="K14" i="13" l="1"/>
  <c r="K22" i="13" l="1"/>
  <c r="C24" i="13" l="1"/>
  <c r="A8" i="13" l="1"/>
  <c r="A9" i="13"/>
  <c r="A10" i="13"/>
  <c r="A11" i="13"/>
  <c r="A12" i="13"/>
  <c r="A13" i="13"/>
  <c r="A7" i="13"/>
  <c r="I8" i="13" l="1"/>
  <c r="K8" i="13" s="1"/>
  <c r="I9" i="13"/>
  <c r="I10" i="13"/>
  <c r="K10" i="13" s="1"/>
  <c r="I11" i="13"/>
  <c r="K11" i="13" s="1"/>
  <c r="I12" i="13"/>
  <c r="K12" i="13" s="1"/>
  <c r="I13" i="13"/>
  <c r="K13" i="13" s="1"/>
  <c r="I17" i="13"/>
  <c r="K17" i="13" s="1"/>
  <c r="I18" i="13"/>
  <c r="K18" i="13" s="1"/>
  <c r="K23" i="13"/>
  <c r="K9" i="13" l="1"/>
  <c r="K19" i="13" s="1"/>
  <c r="K20" i="13"/>
  <c r="E6" i="13"/>
  <c r="J13" i="13"/>
  <c r="J11" i="13" l="1"/>
  <c r="J10" i="13"/>
  <c r="J18" i="13"/>
  <c r="J9" i="13"/>
  <c r="J17" i="13"/>
  <c r="J8" i="13"/>
  <c r="J12" i="13"/>
  <c r="J7" i="13"/>
  <c r="H13" i="17" l="1"/>
  <c r="C14" i="18" l="1"/>
  <c r="C16" i="18"/>
  <c r="C8" i="18" l="1"/>
  <c r="C6" i="18"/>
  <c r="K24" i="13"/>
  <c r="H14" i="18" s="1"/>
  <c r="H6" i="18" l="1"/>
  <c r="C8" i="17"/>
  <c r="B20" i="13"/>
  <c r="H8" i="17" l="1"/>
  <c r="H10" i="17" s="1"/>
  <c r="H8" i="18"/>
  <c r="H16" i="18" s="1"/>
  <c r="H18" i="18" s="1"/>
  <c r="H10" i="1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new macro</author>
  </authors>
  <commentList>
    <comment ref="B6" authorId="0" shapeId="0" xr:uid="{00000000-0006-0000-0100-000001000000}">
      <text>
        <r>
          <rPr>
            <sz val="9"/>
            <color rgb="FF000000"/>
            <rFont val="Arial"/>
            <family val="2"/>
          </rPr>
          <t xml:space="preserve">Provide a brief description of the material and its source. Examples: “concrete from demolition”, “clean wood scraps”, or “mixed material recycling bin”.
</t>
        </r>
        <r>
          <rPr>
            <sz val="9"/>
            <color rgb="FF000000"/>
            <rFont val="Arial"/>
            <family val="2"/>
          </rPr>
          <t xml:space="preserve">
</t>
        </r>
        <r>
          <rPr>
            <sz val="9"/>
            <color rgb="FF000000"/>
            <rFont val="Arial"/>
            <family val="2"/>
          </rPr>
          <t>Include all materials generated for the project, including materials that are landfilled, incinerated, or diverted.</t>
        </r>
        <r>
          <rPr>
            <sz val="9"/>
            <color rgb="FF000000"/>
            <rFont val="Tahoma"/>
            <family val="2"/>
          </rPr>
          <t xml:space="preserve">
</t>
        </r>
      </text>
    </comment>
    <comment ref="C6" authorId="0" shapeId="0" xr:uid="{00000000-0006-0000-0100-000002000000}">
      <text>
        <r>
          <rPr>
            <sz val="9"/>
            <color rgb="FF000000"/>
            <rFont val="Arial"/>
            <family val="2"/>
          </rPr>
          <t xml:space="preserve">Choose the material type from the drop down menu. Choose “other” if the material type is not listed and provide a short description in column B.
</t>
        </r>
      </text>
    </comment>
    <comment ref="D6" authorId="0" shapeId="0" xr:uid="{00000000-0006-0000-0100-000003000000}">
      <text>
        <r>
          <rPr>
            <sz val="9"/>
            <color rgb="FF000000"/>
            <rFont val="Arial"/>
            <family val="2"/>
          </rPr>
          <t xml:space="preserve">Choose the appropriate material stream from the dropdown menu. Choose “other” if the material stream is not listed and provide a short description of the material stream in column B.
</t>
        </r>
        <r>
          <rPr>
            <sz val="9"/>
            <color rgb="FF000000"/>
            <rFont val="Arial"/>
            <family val="2"/>
          </rPr>
          <t xml:space="preserve">
</t>
        </r>
        <r>
          <rPr>
            <sz val="9"/>
            <color rgb="FF000000"/>
            <rFont val="Arial"/>
            <family val="2"/>
          </rPr>
          <t xml:space="preserve">Tip: material streams do not need to be all of the material in that category if collection of all the material is not possible. Material streams are recommended to represent 5% of the total materials generated by the project as a guideline but may be lower if project conditions or quantities make 5% not possible.
</t>
        </r>
      </text>
    </comment>
    <comment ref="F6" authorId="0" shapeId="0" xr:uid="{00000000-0006-0000-0100-000004000000}">
      <text>
        <r>
          <rPr>
            <sz val="9"/>
            <color indexed="81"/>
            <rFont val="Arial"/>
            <family val="2"/>
          </rPr>
          <t>Enter the facility average recycling rate for commingled materials sent for mixed-waste processing. Include residual materials categorized as Alternative Daily Cover (ADC) in this number, if any. 
Single, unmixed materials that are  collected and sent to an individual material recycler are assumed to be recycled 100% (categorized as “source separated” in column D).</t>
        </r>
        <r>
          <rPr>
            <sz val="9"/>
            <color indexed="81"/>
            <rFont val="Tahoma"/>
            <family val="2"/>
          </rPr>
          <t xml:space="preserve">
</t>
        </r>
      </text>
    </comment>
    <comment ref="G6" authorId="0" shapeId="0" xr:uid="{00000000-0006-0000-0100-000005000000}">
      <text>
        <r>
          <rPr>
            <sz val="9"/>
            <color indexed="81"/>
            <rFont val="Arial"/>
            <family val="2"/>
          </rPr>
          <t xml:space="preserve">Enter the facility average recycling rate MINUS the percentage of recycling processing residuals that are destined to be deposited in a landfill and/or are categorized as Alternative Daily Cover (ADC). This recycling rate minus ADC must be provided by the recycling facility. </t>
        </r>
        <r>
          <rPr>
            <sz val="9"/>
            <color indexed="81"/>
            <rFont val="Tahoma"/>
            <family val="2"/>
          </rPr>
          <t xml:space="preserve">
</t>
        </r>
      </text>
    </comment>
    <comment ref="H6" authorId="0" shapeId="0" xr:uid="{00000000-0006-0000-0100-000006000000}">
      <text>
        <r>
          <rPr>
            <sz val="9"/>
            <color rgb="FF000000"/>
            <rFont val="Arial"/>
            <family val="2"/>
          </rPr>
          <t xml:space="preserve">This column is for commingled materials sent for recycling at a mixed-material processing facility. Indicate if the facility’s recycling rate has been third party verified. 
</t>
        </r>
        <r>
          <rPr>
            <sz val="9"/>
            <color rgb="FF000000"/>
            <rFont val="Arial"/>
            <family val="2"/>
          </rPr>
          <t xml:space="preserve">Eligible facilites are those certified by the Recycling Certification Institute or an approved equivalent. See the LEED v4.1 Reference Guide for more information.
</t>
        </r>
      </text>
    </comment>
    <comment ref="I6" authorId="0" shapeId="0" xr:uid="{00000000-0006-0000-0100-000007000000}">
      <text>
        <r>
          <rPr>
            <sz val="9"/>
            <color rgb="FF000000"/>
            <rFont val="Arial"/>
            <family val="2"/>
          </rPr>
          <t xml:space="preserve">This column calculates the amount of waste diverted from landfill and incineration.
</t>
        </r>
      </text>
    </comment>
  </commentList>
</comments>
</file>

<file path=xl/sharedStrings.xml><?xml version="1.0" encoding="utf-8"?>
<sst xmlns="http://schemas.openxmlformats.org/spreadsheetml/2006/main" count="89" uniqueCount="79">
  <si>
    <t>Asphalt</t>
  </si>
  <si>
    <t>cubic meters</t>
  </si>
  <si>
    <t>tons</t>
  </si>
  <si>
    <t>tonnes</t>
  </si>
  <si>
    <t>Percentage of construction waste diverted from landfill (%)</t>
  </si>
  <si>
    <t>Step 1.</t>
  </si>
  <si>
    <t>Step 2.</t>
  </si>
  <si>
    <t>Wood</t>
  </si>
  <si>
    <t>Metals</t>
  </si>
  <si>
    <t>Masonry</t>
  </si>
  <si>
    <t>Concrete</t>
  </si>
  <si>
    <t>Enable macros.</t>
  </si>
  <si>
    <t>UOM</t>
  </si>
  <si>
    <t>Other (specify)</t>
  </si>
  <si>
    <t>Calculator</t>
  </si>
  <si>
    <t>Step 3.</t>
  </si>
  <si>
    <t>Step 4.</t>
  </si>
  <si>
    <t>A</t>
  </si>
  <si>
    <t>Number of material streams diverted</t>
  </si>
  <si>
    <t xml:space="preserve">Note: All information on this tab is READ-ONLY. To edit, see the previous tab. </t>
  </si>
  <si>
    <t>Material 
Type</t>
  </si>
  <si>
    <t>Material Type</t>
  </si>
  <si>
    <t>Donated</t>
  </si>
  <si>
    <t>Reused</t>
  </si>
  <si>
    <t>Salvaged</t>
  </si>
  <si>
    <t>Material Description</t>
  </si>
  <si>
    <t>Gypsum board</t>
  </si>
  <si>
    <t>Recycled - source separated</t>
  </si>
  <si>
    <t>kilograms</t>
  </si>
  <si>
    <t xml:space="preserve">Complete the Calculator tab for all construction waste generated on the project. </t>
  </si>
  <si>
    <t>Percent Diverted
(%)</t>
  </si>
  <si>
    <t>Upload the completed spreadsheet to LEED Online.  Complete any related summary fields in the LEED credit form with the results of the calculator.</t>
  </si>
  <si>
    <t>Note: This calculator is for use with Excel for Mac 2011 and Excel 2007 or later.</t>
  </si>
  <si>
    <t>Unit of measurement</t>
  </si>
  <si>
    <t>cubic yards</t>
  </si>
  <si>
    <t>U.S. Green Building Council</t>
  </si>
  <si>
    <t>All Rights Reserved</t>
  </si>
  <si>
    <t>For ND projects</t>
  </si>
  <si>
    <t>Summary for Neighborhood Development Rating Systems</t>
  </si>
  <si>
    <t>Summary for Design and Construction Rating Systems</t>
  </si>
  <si>
    <t>For D+C projects</t>
  </si>
  <si>
    <t>Must be less than 75%</t>
  </si>
  <si>
    <t>ABC diverted waste as a percentage of total diverted waste (%)</t>
  </si>
  <si>
    <t>For projects with asphalt, brick, and concrete waste</t>
  </si>
  <si>
    <t>Landfill waste</t>
  </si>
  <si>
    <t>Waste / Trash</t>
  </si>
  <si>
    <t>Material Stream</t>
  </si>
  <si>
    <t>Commingled Recycling</t>
  </si>
  <si>
    <t xml:space="preserve">Note: Land clearing debris, including soil, and materials contributing to GIB Credit Building Reuse (for ND projects) does not qualify as diverted waste and should be excluded from calculations.  Alternative daily cover (ADC) does not qualify as diverted waste but is included in the total waste of the project. Incineration or waste-to-energy (other than biomass) is not considered diversion, unless international projects are using the international alternative compliance pathway and meet all the requirements. </t>
  </si>
  <si>
    <t>Incineration / Waste-to-energy</t>
  </si>
  <si>
    <t xml:space="preserve">
Certified Commingled Recycling Facility? 
</t>
  </si>
  <si>
    <t>Average recycling rate of the sorting facility used during the project active timeline. Include ADC in the recycling rate</t>
  </si>
  <si>
    <t xml:space="preserve"> Average recycling rate of the sorting faciltiy NOT including ADC
(%)</t>
  </si>
  <si>
    <t>Yes</t>
  </si>
  <si>
    <t>No</t>
  </si>
  <si>
    <t>N/A</t>
  </si>
  <si>
    <t>Cardboard and paper</t>
  </si>
  <si>
    <t>Carpet</t>
  </si>
  <si>
    <t>Exterior finishes</t>
  </si>
  <si>
    <t>Insulation</t>
  </si>
  <si>
    <t>Interior finishes</t>
  </si>
  <si>
    <t>Glass / fenestration</t>
  </si>
  <si>
    <t>Mixed materials</t>
  </si>
  <si>
    <t>Plastics</t>
  </si>
  <si>
    <t>Roofing</t>
  </si>
  <si>
    <t>Return to manufacturer</t>
  </si>
  <si>
    <t>Recycled - single material (source separated)</t>
  </si>
  <si>
    <t>Recycled - mixed processing (commingled)</t>
  </si>
  <si>
    <t>Waste prevention</t>
  </si>
  <si>
    <t>Incineration / waste-to-energy</t>
  </si>
  <si>
    <t>Landfill / trash / waste</t>
  </si>
  <si>
    <t>Additional material stream if all commingled materials are processed by certified recycling facilities</t>
  </si>
  <si>
    <t>v01</t>
  </si>
  <si>
    <r>
      <rPr>
        <sz val="16"/>
        <rFont val="Arial Black"/>
        <family val="2"/>
      </rPr>
      <t xml:space="preserve">Construction and Demolition Waste Calculator
</t>
    </r>
    <r>
      <rPr>
        <sz val="9"/>
        <rFont val="Arial"/>
        <family val="2"/>
      </rPr>
      <t>LEED v4.1 for D+C - MR Credit Construction and Demolition Waste Management
LEED v4.1 for ND - GIB Credit Solid Waste Management</t>
    </r>
  </si>
  <si>
    <t>Material 
Stream</t>
  </si>
  <si>
    <t>Last Updated 11/08/2019</t>
  </si>
  <si>
    <r>
      <t xml:space="preserve">Copyright </t>
    </r>
    <r>
      <rPr>
        <sz val="9"/>
        <color theme="0" tint="-0.499984740745262"/>
        <rFont val="Arial"/>
        <family val="2"/>
      </rPr>
      <t>©</t>
    </r>
    <r>
      <rPr>
        <sz val="8"/>
        <color theme="0" tint="-0.499984740745262"/>
        <rFont val="Arial"/>
        <family val="2"/>
      </rPr>
      <t xml:space="preserve"> 2019</t>
    </r>
  </si>
  <si>
    <t xml:space="preserve">Option 1 Credit Pathways: 
Path 1. Divert 50% and Two Material Streams (1 point)
Path 2. Divert 50% using Certified Commingled Recycling Facility (1 Point)
Path 3. Divert 75% and Three Material Streams (2 points)
Path 4. Divert 75% using Certified Commingled Recycling Facility and One More Material Stream (2 points)
For Option 2 Credit Achievement: fill out this calculator and include additional information necessary to document compliance following instructions on the LEED form. </t>
  </si>
  <si>
    <t>Total number of diverted material streams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</si>
</sst>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40">
    <font>
      <sz val="11"/>
      <color theme="1"/>
      <name val="Calibri"/>
      <family val="2"/>
      <scheme val="minor"/>
    </font>
    <font>
      <sz val="10"/>
      <color theme="1"/>
      <name val="Arial"/>
      <family val="2"/>
    </font>
    <font>
      <sz val="11"/>
      <color theme="1"/>
      <name val="Arial"/>
      <family val="2"/>
    </font>
    <font>
      <sz val="9"/>
      <color theme="1"/>
      <name val="Arial"/>
      <family val="2"/>
    </font>
    <font>
      <sz val="10"/>
      <color theme="1"/>
      <name val="Arial"/>
      <family val="2"/>
    </font>
    <font>
      <b/>
      <sz val="11"/>
      <color theme="1"/>
      <name val="Arial"/>
      <family val="2"/>
    </font>
    <font>
      <sz val="10"/>
      <name val="Arial"/>
      <family val="2"/>
    </font>
    <font>
      <sz val="9"/>
      <name val="Arial"/>
      <family val="2"/>
    </font>
    <font>
      <sz val="18"/>
      <color theme="0"/>
      <name val="Gotham Bold"/>
      <family val="3"/>
    </font>
    <font>
      <sz val="10"/>
      <color theme="0"/>
      <name val="Arial"/>
      <family val="2"/>
    </font>
    <font>
      <b/>
      <sz val="10"/>
      <color theme="0"/>
      <name val="Arial"/>
      <family val="2"/>
    </font>
    <font>
      <b/>
      <sz val="10"/>
      <color rgb="FF814119"/>
      <name val="Arial"/>
      <family val="2"/>
    </font>
    <font>
      <sz val="11"/>
      <color theme="1"/>
      <name val="Calibri"/>
      <family val="2"/>
      <scheme val="minor"/>
    </font>
    <font>
      <b/>
      <sz val="9"/>
      <color theme="1"/>
      <name val="Arial"/>
      <family val="2"/>
    </font>
    <font>
      <b/>
      <sz val="12"/>
      <name val="Gotham Book"/>
      <family val="3"/>
    </font>
    <font>
      <sz val="11"/>
      <color theme="0"/>
      <name val="Calibri"/>
      <family val="2"/>
      <scheme val="minor"/>
    </font>
    <font>
      <b/>
      <sz val="10"/>
      <name val="Arial"/>
      <family val="2"/>
    </font>
    <font>
      <b/>
      <sz val="16"/>
      <name val="Arial"/>
      <family val="2"/>
    </font>
    <font>
      <sz val="8"/>
      <name val="Arial"/>
      <family val="2"/>
    </font>
    <font>
      <i/>
      <sz val="10"/>
      <name val="Arial"/>
      <family val="2"/>
    </font>
    <font>
      <b/>
      <sz val="10"/>
      <color rgb="FFFF0000"/>
      <name val="Arial"/>
      <family val="2"/>
    </font>
    <font>
      <sz val="10"/>
      <color rgb="FFFF0000"/>
      <name val="Arial"/>
      <family val="2"/>
    </font>
    <font>
      <sz val="10"/>
      <color rgb="FF777777"/>
      <name val="Arial"/>
      <family val="2"/>
    </font>
    <font>
      <u/>
      <sz val="11"/>
      <color theme="10"/>
      <name val="Calibri"/>
      <family val="2"/>
      <scheme val="minor"/>
    </font>
    <font>
      <u/>
      <sz val="11"/>
      <color theme="11"/>
      <name val="Calibri"/>
      <family val="2"/>
      <scheme val="minor"/>
    </font>
    <font>
      <sz val="16"/>
      <color theme="0"/>
      <name val="Arial Black"/>
      <family val="2"/>
    </font>
    <font>
      <sz val="10"/>
      <color rgb="FF000000"/>
      <name val="Arial"/>
      <family val="2"/>
    </font>
    <font>
      <sz val="16"/>
      <name val="Arial Black"/>
      <family val="2"/>
    </font>
    <font>
      <sz val="12"/>
      <name val="Gotham Book"/>
      <family val="3"/>
    </font>
    <font>
      <b/>
      <sz val="10"/>
      <color theme="1"/>
      <name val="Arial"/>
      <family val="2"/>
    </font>
    <font>
      <sz val="8"/>
      <color theme="0" tint="-0.499984740745262"/>
      <name val="Arial"/>
      <family val="2"/>
    </font>
    <font>
      <sz val="9"/>
      <color theme="0" tint="-0.499984740745262"/>
      <name val="Arial"/>
      <family val="2"/>
    </font>
    <font>
      <b/>
      <i/>
      <sz val="9"/>
      <name val="Arial"/>
      <family val="2"/>
    </font>
    <font>
      <b/>
      <sz val="11"/>
      <color theme="0"/>
      <name val="Calibri"/>
      <family val="2"/>
      <scheme val="minor"/>
    </font>
    <font>
      <sz val="9"/>
      <color indexed="81"/>
      <name val="Tahoma"/>
      <family val="2"/>
    </font>
    <font>
      <sz val="9"/>
      <color indexed="81"/>
      <name val="Arial"/>
      <family val="2"/>
    </font>
    <font>
      <sz val="8"/>
      <color theme="1"/>
      <name val="Arial"/>
      <family val="2"/>
    </font>
    <font>
      <i/>
      <sz val="9"/>
      <color theme="1"/>
      <name val="Arial"/>
      <family val="2"/>
    </font>
    <font>
      <sz val="9"/>
      <color rgb="FF000000"/>
      <name val="Arial"/>
      <family val="2"/>
    </font>
    <font>
      <sz val="9"/>
      <color rgb="FF000000"/>
      <name val="Tahoma"/>
      <family val="2"/>
    </font>
  </fonts>
  <fills count="9">
    <fill>
      <patternFill patternType="none"/>
    </fill>
    <fill>
      <patternFill patternType="gray125"/>
    </fill>
    <fill>
      <patternFill patternType="solid">
        <fgColor theme="0"/>
        <bgColor indexed="64"/>
      </patternFill>
    </fill>
    <fill>
      <patternFill patternType="solid">
        <fgColor rgb="FF7DBA00"/>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tint="-0.14999847407452621"/>
        <bgColor indexed="64"/>
      </patternFill>
    </fill>
    <fill>
      <patternFill patternType="solid">
        <fgColor rgb="FFF0F0F0"/>
        <bgColor indexed="64"/>
      </patternFill>
    </fill>
    <fill>
      <patternFill patternType="solid">
        <fgColor rgb="FFF7F8FF"/>
        <bgColor indexed="64"/>
      </patternFill>
    </fill>
  </fills>
  <borders count="42">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499984740745262"/>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499984740745262"/>
      </bottom>
      <diagonal/>
    </border>
    <border>
      <left style="thin">
        <color theme="0" tint="-0.34998626667073579"/>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right/>
      <top style="thin">
        <color theme="0" tint="-0.499984740745262"/>
      </top>
      <bottom style="thin">
        <color theme="0" tint="-0.24994659260841701"/>
      </bottom>
      <diagonal/>
    </border>
    <border>
      <left style="thin">
        <color theme="0" tint="-0.24994659260841701"/>
      </left>
      <right/>
      <top style="thin">
        <color theme="0" tint="-0.24994659260841701"/>
      </top>
      <bottom style="thin">
        <color theme="0" tint="-0.499984740745262"/>
      </bottom>
      <diagonal/>
    </border>
    <border>
      <left/>
      <right/>
      <top style="thin">
        <color theme="0" tint="-0.24994659260841701"/>
      </top>
      <bottom style="thin">
        <color theme="0" tint="-0.499984740745262"/>
      </bottom>
      <diagonal/>
    </border>
    <border>
      <left style="thin">
        <color theme="0" tint="-0.499984740745262"/>
      </left>
      <right/>
      <top style="thin">
        <color theme="0" tint="-0.499984740745262"/>
      </top>
      <bottom style="thin">
        <color theme="0" tint="-0.24994659260841701"/>
      </bottom>
      <diagonal/>
    </border>
    <border>
      <left/>
      <right style="thin">
        <color theme="0" tint="-0.24994659260841701"/>
      </right>
      <top style="thin">
        <color theme="0" tint="-0.499984740745262"/>
      </top>
      <bottom style="thin">
        <color theme="0" tint="-0.24994659260841701"/>
      </bottom>
      <diagonal/>
    </border>
    <border>
      <left/>
      <right style="thin">
        <color theme="0" tint="-0.24994659260841701"/>
      </right>
      <top style="thin">
        <color theme="0" tint="-0.24994659260841701"/>
      </top>
      <bottom style="thin">
        <color theme="0" tint="-0.499984740745262"/>
      </bottom>
      <diagonal/>
    </border>
    <border>
      <left/>
      <right style="thin">
        <color theme="0" tint="-0.24994659260841701"/>
      </right>
      <top/>
      <bottom style="thin">
        <color theme="0" tint="-0.499984740745262"/>
      </bottom>
      <diagonal/>
    </border>
    <border>
      <left style="thin">
        <color theme="0" tint="-0.24994659260841701"/>
      </left>
      <right style="thin">
        <color theme="0" tint="-0.499984740745262"/>
      </right>
      <top/>
      <bottom style="thin">
        <color theme="0" tint="-0.499984740745262"/>
      </bottom>
      <diagonal/>
    </border>
    <border>
      <left style="thin">
        <color theme="0" tint="-0.499984740745262"/>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499984740745262"/>
      </right>
      <top/>
      <bottom style="thin">
        <color theme="0" tint="-0.24994659260841701"/>
      </bottom>
      <diagonal/>
    </border>
    <border>
      <left style="thin">
        <color theme="0" tint="-0.499984740745262"/>
      </left>
      <right style="thin">
        <color theme="0" tint="-0.24994659260841701"/>
      </right>
      <top/>
      <bottom style="thin">
        <color theme="0" tint="-0.499984740745262"/>
      </bottom>
      <diagonal/>
    </border>
    <border>
      <left/>
      <right/>
      <top/>
      <bottom style="thin">
        <color theme="0" tint="-0.34998626667073579"/>
      </bottom>
      <diagonal/>
    </border>
    <border>
      <left style="thin">
        <color theme="0" tint="-0.499984740745262"/>
      </left>
      <right style="thin">
        <color theme="0" tint="-0.24994659260841701"/>
      </right>
      <top style="thin">
        <color theme="0" tint="-0.499984740745262"/>
      </top>
      <bottom/>
      <diagonal/>
    </border>
    <border>
      <left/>
      <right/>
      <top/>
      <bottom style="thin">
        <color theme="0" tint="-0.24994659260841701"/>
      </bottom>
      <diagonal/>
    </border>
    <border>
      <left style="thin">
        <color theme="0" tint="-0.499984740745262"/>
      </left>
      <right/>
      <top/>
      <bottom style="thin">
        <color theme="0" tint="-0.24994659260841701"/>
      </bottom>
      <diagonal/>
    </border>
    <border>
      <left style="thin">
        <color theme="0" tint="-0.499984740745262"/>
      </left>
      <right/>
      <top style="thin">
        <color theme="0" tint="-0.24994659260841701"/>
      </top>
      <bottom style="thin">
        <color theme="0" tint="-0.24994659260841701"/>
      </bottom>
      <diagonal/>
    </border>
    <border>
      <left style="thin">
        <color theme="0" tint="-0.499984740745262"/>
      </left>
      <right/>
      <top style="thin">
        <color theme="0" tint="-0.24994659260841701"/>
      </top>
      <bottom/>
      <diagonal/>
    </border>
    <border>
      <left/>
      <right style="thin">
        <color theme="0" tint="-0.24994659260841701"/>
      </right>
      <top/>
      <bottom style="thin">
        <color theme="0" tint="-0.2499465926084170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34998626667073579"/>
      </right>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249977111117893"/>
      </left>
      <right style="thin">
        <color theme="0" tint="-0.249977111117893"/>
      </right>
      <top/>
      <bottom style="thin">
        <color theme="0" tint="-0.249977111117893"/>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24994659260841701"/>
      </bottom>
      <diagonal/>
    </border>
  </borders>
  <cellStyleXfs count="23">
    <xf numFmtId="0" fontId="0" fillId="0" borderId="0"/>
    <xf numFmtId="0" fontId="12" fillId="0" borderId="0"/>
    <xf numFmtId="0" fontId="6" fillId="0" borderId="0"/>
    <xf numFmtId="44" fontId="6" fillId="0" borderId="0" applyFont="0" applyFill="0" applyBorder="0" applyAlignment="0" applyProtection="0"/>
    <xf numFmtId="0" fontId="6" fillId="0" borderId="0"/>
    <xf numFmtId="9" fontId="6"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2" fillId="0" borderId="0"/>
    <xf numFmtId="0" fontId="12" fillId="0" borderId="0"/>
    <xf numFmtId="9" fontId="12" fillId="0" borderId="0" applyFont="0" applyFill="0" applyBorder="0" applyAlignment="0" applyProtection="0"/>
  </cellStyleXfs>
  <cellXfs count="183">
    <xf numFmtId="0" fontId="0" fillId="0" borderId="0" xfId="0"/>
    <xf numFmtId="0" fontId="4" fillId="3" borderId="0" xfId="0" applyFont="1" applyFill="1" applyProtection="1">
      <protection hidden="1"/>
    </xf>
    <xf numFmtId="0" fontId="4" fillId="0" borderId="0" xfId="0" applyFont="1" applyProtection="1">
      <protection hidden="1"/>
    </xf>
    <xf numFmtId="0" fontId="4" fillId="0" borderId="0" xfId="0" applyFont="1" applyAlignment="1" applyProtection="1">
      <alignment vertical="center"/>
      <protection hidden="1"/>
    </xf>
    <xf numFmtId="0" fontId="9" fillId="3" borderId="0" xfId="0" applyFont="1" applyFill="1" applyProtection="1">
      <protection hidden="1"/>
    </xf>
    <xf numFmtId="0" fontId="8" fillId="0" borderId="0" xfId="0" applyFont="1" applyAlignment="1" applyProtection="1">
      <alignment vertical="center" wrapText="1"/>
      <protection hidden="1"/>
    </xf>
    <xf numFmtId="0" fontId="11" fillId="0" borderId="0" xfId="0" applyFont="1" applyAlignment="1" applyProtection="1">
      <alignment wrapText="1"/>
      <protection hidden="1"/>
    </xf>
    <xf numFmtId="0" fontId="0" fillId="0" borderId="0" xfId="0" applyProtection="1">
      <protection hidden="1"/>
    </xf>
    <xf numFmtId="0" fontId="4" fillId="0" borderId="0" xfId="0" applyFont="1" applyAlignment="1" applyProtection="1">
      <alignment vertical="top" wrapText="1"/>
      <protection hidden="1"/>
    </xf>
    <xf numFmtId="0" fontId="5" fillId="0" borderId="0" xfId="0" applyFont="1" applyAlignment="1" applyProtection="1">
      <alignment horizontal="left" vertical="center"/>
      <protection hidden="1"/>
    </xf>
    <xf numFmtId="0" fontId="2" fillId="0" borderId="0" xfId="0" applyFont="1" applyAlignment="1" applyProtection="1">
      <alignment horizontal="left" wrapText="1"/>
      <protection hidden="1"/>
    </xf>
    <xf numFmtId="0" fontId="6" fillId="0" borderId="0" xfId="0" applyFont="1" applyAlignment="1" applyProtection="1">
      <alignment horizontal="left" vertical="center"/>
      <protection hidden="1"/>
    </xf>
    <xf numFmtId="0" fontId="6" fillId="2" borderId="1" xfId="2" applyFill="1" applyBorder="1" applyAlignment="1" applyProtection="1">
      <alignment vertical="center"/>
      <protection hidden="1"/>
    </xf>
    <xf numFmtId="0" fontId="6" fillId="2" borderId="2" xfId="2" applyFill="1" applyBorder="1" applyAlignment="1" applyProtection="1">
      <alignment vertical="center"/>
      <protection hidden="1"/>
    </xf>
    <xf numFmtId="0" fontId="6" fillId="2" borderId="3" xfId="2" applyFill="1" applyBorder="1" applyAlignment="1" applyProtection="1">
      <alignment vertical="center"/>
      <protection hidden="1"/>
    </xf>
    <xf numFmtId="0" fontId="6" fillId="4" borderId="0" xfId="2" applyFill="1" applyAlignment="1" applyProtection="1">
      <alignment vertical="center"/>
      <protection hidden="1"/>
    </xf>
    <xf numFmtId="0" fontId="6" fillId="2" borderId="4" xfId="2" applyFill="1" applyBorder="1" applyAlignment="1" applyProtection="1">
      <alignment vertical="center"/>
      <protection hidden="1"/>
    </xf>
    <xf numFmtId="0" fontId="17" fillId="2" borderId="0" xfId="2" applyFont="1" applyFill="1" applyAlignment="1" applyProtection="1">
      <alignment horizontal="left" vertical="center"/>
      <protection hidden="1"/>
    </xf>
    <xf numFmtId="0" fontId="6" fillId="2" borderId="0" xfId="2" applyFill="1" applyAlignment="1" applyProtection="1">
      <alignment vertical="center"/>
      <protection hidden="1"/>
    </xf>
    <xf numFmtId="0" fontId="16" fillId="2" borderId="0" xfId="2" applyFont="1" applyFill="1" applyAlignment="1" applyProtection="1">
      <alignment vertical="center"/>
      <protection hidden="1"/>
    </xf>
    <xf numFmtId="0" fontId="16" fillId="2" borderId="5" xfId="2" applyFont="1" applyFill="1" applyBorder="1" applyAlignment="1" applyProtection="1">
      <alignment vertical="center"/>
      <protection hidden="1"/>
    </xf>
    <xf numFmtId="0" fontId="16" fillId="4" borderId="0" xfId="2" applyFont="1" applyFill="1" applyAlignment="1" applyProtection="1">
      <alignment vertical="center"/>
      <protection hidden="1"/>
    </xf>
    <xf numFmtId="49" fontId="18" fillId="2" borderId="0" xfId="2" applyNumberFormat="1" applyFont="1" applyFill="1" applyAlignment="1" applyProtection="1">
      <alignment vertical="center"/>
      <protection hidden="1"/>
    </xf>
    <xf numFmtId="49" fontId="19" fillId="2" borderId="0" xfId="2" applyNumberFormat="1" applyFont="1" applyFill="1" applyAlignment="1" applyProtection="1">
      <alignment vertical="center"/>
      <protection hidden="1"/>
    </xf>
    <xf numFmtId="0" fontId="6" fillId="2" borderId="5" xfId="2" applyFill="1" applyBorder="1" applyAlignment="1" applyProtection="1">
      <alignment vertical="center"/>
      <protection hidden="1"/>
    </xf>
    <xf numFmtId="0" fontId="20" fillId="4" borderId="0" xfId="2" applyFont="1" applyFill="1" applyAlignment="1" applyProtection="1">
      <alignment vertical="center" wrapText="1"/>
      <protection hidden="1"/>
    </xf>
    <xf numFmtId="49" fontId="19" fillId="2" borderId="0" xfId="2" applyNumberFormat="1" applyFont="1" applyFill="1" applyAlignment="1" applyProtection="1">
      <alignment vertical="center" wrapText="1"/>
      <protection hidden="1"/>
    </xf>
    <xf numFmtId="49" fontId="6" fillId="2" borderId="0" xfId="2" applyNumberFormat="1" applyFill="1" applyAlignment="1" applyProtection="1">
      <alignment vertical="center"/>
      <protection hidden="1"/>
    </xf>
    <xf numFmtId="0" fontId="6" fillId="2" borderId="5" xfId="2" applyFill="1" applyBorder="1" applyAlignment="1" applyProtection="1">
      <alignment horizontal="left" vertical="center" wrapText="1"/>
      <protection hidden="1"/>
    </xf>
    <xf numFmtId="49" fontId="21" fillId="4" borderId="0" xfId="2" applyNumberFormat="1" applyFont="1" applyFill="1" applyAlignment="1" applyProtection="1">
      <alignment vertical="center" wrapText="1"/>
      <protection hidden="1"/>
    </xf>
    <xf numFmtId="0" fontId="18" fillId="4" borderId="0" xfId="2" applyFont="1" applyFill="1" applyAlignment="1" applyProtection="1">
      <alignment horizontal="left" vertical="center" wrapText="1"/>
      <protection hidden="1"/>
    </xf>
    <xf numFmtId="0" fontId="6" fillId="2" borderId="7" xfId="2" applyFill="1" applyBorder="1" applyAlignment="1" applyProtection="1">
      <alignment vertical="center"/>
      <protection hidden="1"/>
    </xf>
    <xf numFmtId="0" fontId="6" fillId="2" borderId="8" xfId="2" applyFill="1" applyBorder="1" applyAlignment="1" applyProtection="1">
      <alignment vertical="center"/>
      <protection hidden="1"/>
    </xf>
    <xf numFmtId="0" fontId="6" fillId="2" borderId="9" xfId="2" applyFill="1" applyBorder="1" applyAlignment="1" applyProtection="1">
      <alignment vertical="center"/>
      <protection hidden="1"/>
    </xf>
    <xf numFmtId="0" fontId="18" fillId="4" borderId="0" xfId="2" applyFont="1" applyFill="1" applyAlignment="1" applyProtection="1">
      <alignment vertical="top" wrapText="1"/>
      <protection hidden="1"/>
    </xf>
    <xf numFmtId="49" fontId="6" fillId="4" borderId="0" xfId="2" applyNumberFormat="1" applyFill="1" applyAlignment="1" applyProtection="1">
      <alignment vertical="center"/>
      <protection hidden="1"/>
    </xf>
    <xf numFmtId="0" fontId="6" fillId="4" borderId="0" xfId="2" applyFill="1" applyProtection="1">
      <protection hidden="1"/>
    </xf>
    <xf numFmtId="49" fontId="6" fillId="4" borderId="0" xfId="2" applyNumberFormat="1" applyFill="1" applyProtection="1">
      <protection hidden="1"/>
    </xf>
    <xf numFmtId="44" fontId="6" fillId="4" borderId="0" xfId="2" applyNumberFormat="1" applyFill="1" applyAlignment="1" applyProtection="1">
      <alignment vertical="center"/>
      <protection hidden="1"/>
    </xf>
    <xf numFmtId="49" fontId="6" fillId="4" borderId="0" xfId="2" applyNumberFormat="1" applyFill="1" applyAlignment="1" applyProtection="1">
      <alignment vertical="center" wrapText="1"/>
      <protection hidden="1"/>
    </xf>
    <xf numFmtId="10" fontId="6" fillId="4" borderId="0" xfId="5" applyNumberFormat="1" applyFont="1" applyFill="1" applyBorder="1" applyAlignment="1" applyProtection="1">
      <alignment vertical="center"/>
      <protection hidden="1"/>
    </xf>
    <xf numFmtId="0" fontId="15" fillId="0" borderId="0" xfId="0" applyFont="1" applyProtection="1">
      <protection hidden="1"/>
    </xf>
    <xf numFmtId="0" fontId="12" fillId="4" borderId="0" xfId="2" applyFont="1" applyFill="1" applyProtection="1">
      <protection hidden="1"/>
    </xf>
    <xf numFmtId="0" fontId="0" fillId="4" borderId="0" xfId="0" applyFill="1" applyProtection="1">
      <protection hidden="1"/>
    </xf>
    <xf numFmtId="0" fontId="9" fillId="4" borderId="0" xfId="0" applyFont="1" applyFill="1" applyProtection="1">
      <protection hidden="1"/>
    </xf>
    <xf numFmtId="0" fontId="4" fillId="0" borderId="1" xfId="0" applyFont="1" applyBorder="1" applyProtection="1">
      <protection hidden="1"/>
    </xf>
    <xf numFmtId="0" fontId="10" fillId="0" borderId="2" xfId="0" applyFont="1" applyBorder="1" applyProtection="1">
      <protection hidden="1"/>
    </xf>
    <xf numFmtId="0" fontId="0" fillId="0" borderId="2" xfId="0" applyBorder="1" applyProtection="1">
      <protection hidden="1"/>
    </xf>
    <xf numFmtId="0" fontId="10" fillId="0" borderId="3" xfId="0" applyFont="1" applyBorder="1" applyProtection="1">
      <protection hidden="1"/>
    </xf>
    <xf numFmtId="0" fontId="12" fillId="0" borderId="4" xfId="2" applyFont="1" applyBorder="1" applyProtection="1">
      <protection hidden="1"/>
    </xf>
    <xf numFmtId="0" fontId="12" fillId="0" borderId="0" xfId="2" applyFont="1" applyProtection="1">
      <protection hidden="1"/>
    </xf>
    <xf numFmtId="0" fontId="12" fillId="0" borderId="5" xfId="2" applyFont="1" applyBorder="1" applyProtection="1">
      <protection hidden="1"/>
    </xf>
    <xf numFmtId="0" fontId="14" fillId="0" borderId="0" xfId="0" applyFont="1" applyAlignment="1" applyProtection="1">
      <alignment horizontal="left" vertical="top" wrapText="1"/>
      <protection hidden="1"/>
    </xf>
    <xf numFmtId="0" fontId="13" fillId="0" borderId="0" xfId="2" applyFont="1" applyAlignment="1" applyProtection="1">
      <alignment horizontal="left" vertical="top"/>
      <protection hidden="1"/>
    </xf>
    <xf numFmtId="0" fontId="16" fillId="0" borderId="0" xfId="2" applyFont="1" applyAlignment="1" applyProtection="1">
      <alignment vertical="top"/>
      <protection hidden="1"/>
    </xf>
    <xf numFmtId="0" fontId="7" fillId="0" borderId="0" xfId="2" applyFont="1" applyAlignment="1" applyProtection="1">
      <alignment vertical="top" wrapText="1"/>
      <protection hidden="1"/>
    </xf>
    <xf numFmtId="0" fontId="3" fillId="0" borderId="0" xfId="2" applyFont="1" applyProtection="1">
      <protection hidden="1"/>
    </xf>
    <xf numFmtId="0" fontId="6" fillId="0" borderId="0" xfId="2" applyAlignment="1" applyProtection="1">
      <alignment vertical="top" wrapText="1"/>
      <protection hidden="1"/>
    </xf>
    <xf numFmtId="0" fontId="13" fillId="0" borderId="0" xfId="2" applyFont="1" applyAlignment="1" applyProtection="1">
      <alignment horizontal="left" vertical="center"/>
      <protection hidden="1"/>
    </xf>
    <xf numFmtId="0" fontId="12" fillId="0" borderId="7" xfId="2" applyFont="1" applyBorder="1" applyProtection="1">
      <protection hidden="1"/>
    </xf>
    <xf numFmtId="0" fontId="3" fillId="0" borderId="8" xfId="2" applyFont="1" applyBorder="1" applyProtection="1">
      <protection hidden="1"/>
    </xf>
    <xf numFmtId="0" fontId="7" fillId="0" borderId="8" xfId="2" applyFont="1" applyBorder="1" applyAlignment="1" applyProtection="1">
      <alignment vertical="top" wrapText="1"/>
      <protection hidden="1"/>
    </xf>
    <xf numFmtId="0" fontId="12" fillId="0" borderId="8" xfId="2" applyFont="1" applyBorder="1" applyProtection="1">
      <protection hidden="1"/>
    </xf>
    <xf numFmtId="0" fontId="12" fillId="0" borderId="9" xfId="2" applyFont="1" applyBorder="1" applyProtection="1">
      <protection hidden="1"/>
    </xf>
    <xf numFmtId="0" fontId="0" fillId="4" borderId="0" xfId="0" applyFill="1" applyAlignment="1" applyProtection="1">
      <alignment vertical="top" wrapText="1"/>
      <protection hidden="1"/>
    </xf>
    <xf numFmtId="0" fontId="25" fillId="3" borderId="0" xfId="0" applyFont="1" applyFill="1" applyAlignment="1" applyProtection="1">
      <alignment vertical="center" wrapText="1"/>
      <protection hidden="1"/>
    </xf>
    <xf numFmtId="0" fontId="25" fillId="3" borderId="0" xfId="0" applyFont="1" applyFill="1" applyAlignment="1" applyProtection="1">
      <alignment horizontal="left" vertical="center"/>
      <protection hidden="1"/>
    </xf>
    <xf numFmtId="39" fontId="7" fillId="2" borderId="6" xfId="2" applyNumberFormat="1" applyFont="1" applyFill="1" applyBorder="1" applyAlignment="1">
      <alignment vertical="center"/>
    </xf>
    <xf numFmtId="0" fontId="3" fillId="2" borderId="6" xfId="0" applyFont="1" applyFill="1" applyBorder="1" applyAlignment="1">
      <alignment horizontal="center" vertical="center" wrapText="1"/>
    </xf>
    <xf numFmtId="10" fontId="7" fillId="2" borderId="6" xfId="2" applyNumberFormat="1" applyFont="1" applyFill="1" applyBorder="1" applyAlignment="1">
      <alignment horizontal="center" vertical="center"/>
    </xf>
    <xf numFmtId="0" fontId="7" fillId="4" borderId="6" xfId="2" applyFont="1" applyFill="1" applyBorder="1" applyAlignment="1" applyProtection="1">
      <alignment horizontal="left" vertical="center" wrapText="1" indent="1"/>
      <protection locked="0"/>
    </xf>
    <xf numFmtId="0" fontId="3" fillId="4" borderId="0" xfId="0" applyFont="1" applyFill="1" applyProtection="1">
      <protection hidden="1"/>
    </xf>
    <xf numFmtId="0" fontId="3" fillId="4" borderId="0" xfId="2" applyFont="1" applyFill="1" applyProtection="1">
      <protection hidden="1"/>
    </xf>
    <xf numFmtId="0" fontId="3" fillId="4" borderId="0" xfId="0" applyFont="1" applyFill="1" applyAlignment="1" applyProtection="1">
      <alignment vertical="top" wrapText="1"/>
      <protection hidden="1"/>
    </xf>
    <xf numFmtId="0" fontId="6" fillId="0" borderId="0" xfId="2" applyAlignment="1" applyProtection="1">
      <alignment horizontal="left" vertical="top" wrapText="1"/>
      <protection hidden="1"/>
    </xf>
    <xf numFmtId="0" fontId="1" fillId="4" borderId="0" xfId="20" applyFont="1" applyFill="1" applyAlignment="1">
      <alignment vertical="center"/>
    </xf>
    <xf numFmtId="0" fontId="1" fillId="2" borderId="4" xfId="20" applyFont="1" applyFill="1" applyBorder="1" applyAlignment="1">
      <alignment vertical="center"/>
    </xf>
    <xf numFmtId="0" fontId="29" fillId="2" borderId="0" xfId="20" applyFont="1" applyFill="1" applyAlignment="1">
      <alignment horizontal="left" vertical="center"/>
    </xf>
    <xf numFmtId="0" fontId="6" fillId="2" borderId="0" xfId="2" applyFill="1" applyAlignment="1">
      <alignment vertical="center" wrapText="1"/>
    </xf>
    <xf numFmtId="0" fontId="1" fillId="2" borderId="5" xfId="20" applyFont="1" applyFill="1" applyBorder="1" applyAlignment="1">
      <alignment vertical="center"/>
    </xf>
    <xf numFmtId="0" fontId="1" fillId="4" borderId="0" xfId="0" applyFont="1" applyFill="1" applyAlignment="1">
      <alignment vertical="center"/>
    </xf>
    <xf numFmtId="49" fontId="6" fillId="4" borderId="0" xfId="2" applyNumberFormat="1" applyFill="1" applyAlignment="1" applyProtection="1">
      <alignment wrapText="1"/>
      <protection hidden="1"/>
    </xf>
    <xf numFmtId="49" fontId="22" fillId="4" borderId="0" xfId="2" applyNumberFormat="1" applyFont="1" applyFill="1" applyAlignment="1" applyProtection="1">
      <alignment horizontal="left" vertical="top" wrapText="1"/>
      <protection hidden="1"/>
    </xf>
    <xf numFmtId="0" fontId="30" fillId="4" borderId="0" xfId="21" applyFont="1" applyFill="1" applyAlignment="1">
      <alignment horizontal="right" vertical="center"/>
    </xf>
    <xf numFmtId="0" fontId="30" fillId="4" borderId="0" xfId="2" applyFont="1" applyFill="1" applyAlignment="1">
      <alignment horizontal="right" vertical="center"/>
    </xf>
    <xf numFmtId="10" fontId="7" fillId="2" borderId="0" xfId="2" applyNumberFormat="1" applyFont="1" applyFill="1" applyAlignment="1">
      <alignment horizontal="center" vertical="center"/>
    </xf>
    <xf numFmtId="49" fontId="19" fillId="2" borderId="2" xfId="2" applyNumberFormat="1" applyFont="1" applyFill="1" applyBorder="1" applyAlignment="1" applyProtection="1">
      <alignment vertical="center" wrapText="1"/>
      <protection hidden="1"/>
    </xf>
    <xf numFmtId="49" fontId="19" fillId="2" borderId="2" xfId="2" applyNumberFormat="1" applyFont="1" applyFill="1" applyBorder="1" applyAlignment="1" applyProtection="1">
      <alignment vertical="center"/>
      <protection hidden="1"/>
    </xf>
    <xf numFmtId="0" fontId="6" fillId="4" borderId="0" xfId="2" applyFill="1" applyAlignment="1">
      <alignment vertical="center"/>
    </xf>
    <xf numFmtId="0" fontId="6" fillId="7" borderId="1" xfId="2" applyFill="1" applyBorder="1" applyAlignment="1">
      <alignment vertical="center"/>
    </xf>
    <xf numFmtId="49" fontId="32" fillId="7" borderId="2" xfId="2" applyNumberFormat="1" applyFont="1" applyFill="1" applyBorder="1"/>
    <xf numFmtId="49" fontId="6" fillId="7" borderId="2" xfId="2" applyNumberFormat="1" applyFill="1" applyBorder="1" applyAlignment="1">
      <alignment vertical="center"/>
    </xf>
    <xf numFmtId="0" fontId="6" fillId="7" borderId="2" xfId="2" applyFill="1" applyBorder="1" applyAlignment="1">
      <alignment vertical="center"/>
    </xf>
    <xf numFmtId="0" fontId="6" fillId="7" borderId="3" xfId="2" applyFill="1" applyBorder="1" applyAlignment="1">
      <alignment vertical="center"/>
    </xf>
    <xf numFmtId="0" fontId="18" fillId="4" borderId="0" xfId="2" applyFont="1" applyFill="1" applyAlignment="1">
      <alignment horizontal="left" vertical="center" wrapText="1"/>
    </xf>
    <xf numFmtId="0" fontId="6" fillId="7" borderId="4" xfId="2" applyFill="1" applyBorder="1" applyAlignment="1">
      <alignment vertical="center"/>
    </xf>
    <xf numFmtId="49" fontId="6" fillId="7" borderId="0" xfId="2" applyNumberFormat="1" applyFill="1" applyAlignment="1">
      <alignment vertical="center"/>
    </xf>
    <xf numFmtId="0" fontId="6" fillId="7" borderId="0" xfId="2" applyFill="1" applyAlignment="1">
      <alignment vertical="center"/>
    </xf>
    <xf numFmtId="0" fontId="6" fillId="7" borderId="5" xfId="2" applyFill="1" applyBorder="1" applyAlignment="1">
      <alignment vertical="center"/>
    </xf>
    <xf numFmtId="0" fontId="6" fillId="4" borderId="4" xfId="2" applyFill="1" applyBorder="1" applyAlignment="1" applyProtection="1">
      <alignment vertical="center"/>
      <protection hidden="1"/>
    </xf>
    <xf numFmtId="49" fontId="19" fillId="4" borderId="0" xfId="2" applyNumberFormat="1" applyFont="1" applyFill="1" applyAlignment="1" applyProtection="1">
      <alignment vertical="center" wrapText="1"/>
      <protection hidden="1"/>
    </xf>
    <xf numFmtId="49" fontId="19" fillId="4" borderId="0" xfId="2" applyNumberFormat="1" applyFont="1" applyFill="1" applyAlignment="1" applyProtection="1">
      <alignment vertical="center"/>
      <protection hidden="1"/>
    </xf>
    <xf numFmtId="0" fontId="6" fillId="4" borderId="7" xfId="2" applyFill="1" applyBorder="1" applyAlignment="1" applyProtection="1">
      <alignment vertical="center"/>
      <protection hidden="1"/>
    </xf>
    <xf numFmtId="0" fontId="6" fillId="4" borderId="8" xfId="2" applyFill="1" applyBorder="1" applyAlignment="1" applyProtection="1">
      <alignment vertical="center"/>
      <protection hidden="1"/>
    </xf>
    <xf numFmtId="0" fontId="6" fillId="4" borderId="5" xfId="2" applyFill="1" applyBorder="1" applyAlignment="1" applyProtection="1">
      <alignment horizontal="left" vertical="center" wrapText="1"/>
      <protection hidden="1"/>
    </xf>
    <xf numFmtId="0" fontId="6" fillId="4" borderId="5" xfId="2" applyFill="1" applyBorder="1" applyAlignment="1" applyProtection="1">
      <alignment vertical="center"/>
      <protection hidden="1"/>
    </xf>
    <xf numFmtId="0" fontId="6" fillId="4" borderId="9" xfId="2" applyFill="1" applyBorder="1" applyAlignment="1" applyProtection="1">
      <alignment vertical="center"/>
      <protection hidden="1"/>
    </xf>
    <xf numFmtId="0" fontId="12" fillId="4" borderId="0" xfId="2" applyFont="1" applyFill="1" applyAlignment="1" applyProtection="1">
      <alignment wrapText="1"/>
      <protection hidden="1"/>
    </xf>
    <xf numFmtId="0" fontId="12" fillId="0" borderId="4" xfId="2" applyFont="1" applyBorder="1" applyAlignment="1" applyProtection="1">
      <alignment wrapText="1"/>
      <protection hidden="1"/>
    </xf>
    <xf numFmtId="0" fontId="13" fillId="0" borderId="0" xfId="2" applyFont="1" applyAlignment="1" applyProtection="1">
      <alignment horizontal="left" vertical="top" wrapText="1"/>
      <protection hidden="1"/>
    </xf>
    <xf numFmtId="0" fontId="12" fillId="0" borderId="5" xfId="2" applyFont="1" applyBorder="1" applyAlignment="1" applyProtection="1">
      <alignment wrapText="1"/>
      <protection hidden="1"/>
    </xf>
    <xf numFmtId="0" fontId="3" fillId="4" borderId="0" xfId="2" applyFont="1" applyFill="1" applyAlignment="1" applyProtection="1">
      <alignment wrapText="1"/>
      <protection hidden="1"/>
    </xf>
    <xf numFmtId="0" fontId="3" fillId="4" borderId="13" xfId="0" applyFont="1" applyFill="1" applyBorder="1" applyAlignment="1" applyProtection="1">
      <alignment wrapText="1"/>
      <protection hidden="1"/>
    </xf>
    <xf numFmtId="0" fontId="3" fillId="4" borderId="0" xfId="0" applyFont="1" applyFill="1" applyAlignment="1" applyProtection="1">
      <alignment vertical="top"/>
      <protection hidden="1"/>
    </xf>
    <xf numFmtId="0" fontId="3" fillId="4" borderId="13" xfId="0" applyFont="1" applyFill="1" applyBorder="1" applyProtection="1">
      <protection hidden="1"/>
    </xf>
    <xf numFmtId="0" fontId="3" fillId="2" borderId="10" xfId="0" applyFont="1" applyFill="1" applyBorder="1" applyProtection="1">
      <protection hidden="1"/>
    </xf>
    <xf numFmtId="0" fontId="0" fillId="0" borderId="27" xfId="0" applyBorder="1" applyProtection="1">
      <protection hidden="1"/>
    </xf>
    <xf numFmtId="0" fontId="4" fillId="3" borderId="0" xfId="0" applyFont="1" applyFill="1" applyAlignment="1" applyProtection="1">
      <alignment wrapText="1"/>
      <protection hidden="1"/>
    </xf>
    <xf numFmtId="0" fontId="0" fillId="0" borderId="0" xfId="0" applyAlignment="1" applyProtection="1">
      <alignment wrapText="1"/>
      <protection hidden="1"/>
    </xf>
    <xf numFmtId="0" fontId="3" fillId="8" borderId="10" xfId="0" applyFont="1" applyFill="1" applyBorder="1" applyProtection="1">
      <protection hidden="1"/>
    </xf>
    <xf numFmtId="0" fontId="33" fillId="0" borderId="0" xfId="0" applyFont="1" applyProtection="1">
      <protection hidden="1"/>
    </xf>
    <xf numFmtId="0" fontId="0" fillId="0" borderId="0" xfId="0" applyAlignment="1" applyProtection="1">
      <alignment horizontal="left" wrapText="1"/>
      <protection hidden="1"/>
    </xf>
    <xf numFmtId="0" fontId="3" fillId="2" borderId="35" xfId="0" applyFont="1" applyFill="1" applyBorder="1" applyAlignment="1" applyProtection="1">
      <alignment vertical="center" wrapText="1"/>
      <protection hidden="1"/>
    </xf>
    <xf numFmtId="0" fontId="3" fillId="2" borderId="0" xfId="0" applyFont="1" applyFill="1" applyAlignment="1" applyProtection="1">
      <alignment vertical="center" wrapText="1"/>
      <protection hidden="1"/>
    </xf>
    <xf numFmtId="0" fontId="3" fillId="5" borderId="34" xfId="0" applyFont="1" applyFill="1" applyBorder="1" applyAlignment="1" applyProtection="1">
      <alignment horizontal="center" vertical="center" wrapText="1"/>
      <protection hidden="1"/>
    </xf>
    <xf numFmtId="0" fontId="3" fillId="4" borderId="30" xfId="0" applyFont="1" applyFill="1" applyBorder="1" applyAlignment="1" applyProtection="1">
      <alignment horizontal="left" vertical="center" wrapText="1"/>
      <protection locked="0"/>
    </xf>
    <xf numFmtId="0" fontId="3" fillId="4" borderId="38" xfId="0" applyFont="1" applyFill="1" applyBorder="1" applyAlignment="1" applyProtection="1">
      <alignment horizontal="left" vertical="center" wrapText="1"/>
      <protection locked="0"/>
    </xf>
    <xf numFmtId="0" fontId="3" fillId="4" borderId="33" xfId="0" applyFont="1" applyFill="1" applyBorder="1" applyAlignment="1" applyProtection="1">
      <alignment horizontal="left" vertical="center" wrapText="1"/>
      <protection locked="0"/>
    </xf>
    <xf numFmtId="4" fontId="3" fillId="4" borderId="24" xfId="0" applyNumberFormat="1" applyFont="1" applyFill="1" applyBorder="1" applyAlignment="1" applyProtection="1">
      <alignment horizontal="right" vertical="center" wrapText="1"/>
      <protection locked="0"/>
    </xf>
    <xf numFmtId="10" fontId="3" fillId="4" borderId="24" xfId="22" applyNumberFormat="1" applyFont="1" applyFill="1" applyBorder="1" applyAlignment="1" applyProtection="1">
      <alignment horizontal="left" vertical="center" wrapText="1"/>
      <protection locked="0"/>
    </xf>
    <xf numFmtId="10" fontId="3" fillId="4" borderId="24" xfId="0" applyNumberFormat="1" applyFont="1" applyFill="1" applyBorder="1" applyAlignment="1" applyProtection="1">
      <alignment horizontal="left" vertical="center" wrapText="1"/>
      <protection locked="0"/>
    </xf>
    <xf numFmtId="0" fontId="3" fillId="4" borderId="24" xfId="0" applyFont="1" applyFill="1" applyBorder="1" applyAlignment="1" applyProtection="1">
      <alignment horizontal="left" vertical="center" wrapText="1"/>
      <protection locked="0"/>
    </xf>
    <xf numFmtId="4" fontId="3" fillId="2" borderId="24" xfId="0" applyNumberFormat="1" applyFont="1" applyFill="1" applyBorder="1" applyAlignment="1" applyProtection="1">
      <alignment horizontal="right" vertical="center" wrapText="1"/>
      <protection locked="0"/>
    </xf>
    <xf numFmtId="10" fontId="3" fillId="0" borderId="24" xfId="0" applyNumberFormat="1" applyFont="1" applyBorder="1" applyAlignment="1">
      <alignment horizontal="right" vertical="center" wrapText="1"/>
    </xf>
    <xf numFmtId="4" fontId="3" fillId="0" borderId="25" xfId="0" applyNumberFormat="1" applyFont="1" applyBorder="1" applyAlignment="1">
      <alignment horizontal="right" vertical="center"/>
    </xf>
    <xf numFmtId="0" fontId="3" fillId="4" borderId="31" xfId="0" applyFont="1" applyFill="1" applyBorder="1" applyAlignment="1" applyProtection="1">
      <alignment horizontal="left" vertical="center" wrapText="1"/>
      <protection locked="0"/>
    </xf>
    <xf numFmtId="0" fontId="3" fillId="4" borderId="34" xfId="0" applyFont="1" applyFill="1" applyBorder="1" applyAlignment="1" applyProtection="1">
      <alignment horizontal="left" vertical="center" wrapText="1"/>
      <protection locked="0"/>
    </xf>
    <xf numFmtId="4" fontId="3" fillId="4" borderId="10" xfId="0" applyNumberFormat="1" applyFont="1" applyFill="1" applyBorder="1" applyAlignment="1" applyProtection="1">
      <alignment horizontal="right" vertical="center" wrapText="1"/>
      <protection locked="0"/>
    </xf>
    <xf numFmtId="0" fontId="3" fillId="4" borderId="32" xfId="0" applyFont="1" applyFill="1" applyBorder="1" applyAlignment="1" applyProtection="1">
      <alignment horizontal="left" vertical="center" wrapText="1"/>
      <protection locked="0"/>
    </xf>
    <xf numFmtId="4" fontId="3" fillId="4" borderId="14" xfId="0" applyNumberFormat="1" applyFont="1" applyFill="1" applyBorder="1" applyAlignment="1" applyProtection="1">
      <alignment horizontal="right" vertical="center" wrapText="1"/>
      <protection locked="0"/>
    </xf>
    <xf numFmtId="0" fontId="3" fillId="5" borderId="18" xfId="0" applyFont="1" applyFill="1" applyBorder="1" applyAlignment="1" applyProtection="1">
      <alignment horizontal="left" vertical="center" indent="1"/>
      <protection hidden="1"/>
    </xf>
    <xf numFmtId="0" fontId="3" fillId="5" borderId="29" xfId="0" applyFont="1" applyFill="1" applyBorder="1" applyAlignment="1" applyProtection="1">
      <alignment vertical="center"/>
      <protection hidden="1"/>
    </xf>
    <xf numFmtId="0" fontId="3" fillId="5" borderId="15" xfId="0" applyFont="1" applyFill="1" applyBorder="1" applyAlignment="1" applyProtection="1">
      <alignment vertical="center" wrapText="1"/>
      <protection hidden="1"/>
    </xf>
    <xf numFmtId="0" fontId="3" fillId="5" borderId="15" xfId="0" applyFont="1" applyFill="1" applyBorder="1" applyAlignment="1" applyProtection="1">
      <alignment vertical="center"/>
      <protection hidden="1"/>
    </xf>
    <xf numFmtId="0" fontId="3" fillId="5" borderId="19" xfId="0" applyFont="1" applyFill="1" applyBorder="1" applyAlignment="1" applyProtection="1">
      <alignment vertical="center"/>
      <protection hidden="1"/>
    </xf>
    <xf numFmtId="4" fontId="3" fillId="2" borderId="11" xfId="0" applyNumberFormat="1" applyFont="1" applyFill="1" applyBorder="1" applyAlignment="1">
      <alignment horizontal="right" vertical="center" wrapText="1"/>
    </xf>
    <xf numFmtId="0" fontId="3" fillId="5" borderId="17" xfId="0" applyFont="1" applyFill="1" applyBorder="1" applyAlignment="1" applyProtection="1">
      <alignment vertical="center"/>
      <protection hidden="1"/>
    </xf>
    <xf numFmtId="0" fontId="3" fillId="5" borderId="17" xfId="0" applyFont="1" applyFill="1" applyBorder="1" applyAlignment="1" applyProtection="1">
      <alignment vertical="center" wrapText="1"/>
      <protection hidden="1"/>
    </xf>
    <xf numFmtId="0" fontId="3" fillId="5" borderId="20" xfId="0" applyFont="1" applyFill="1" applyBorder="1" applyAlignment="1" applyProtection="1">
      <alignment vertical="center"/>
      <protection hidden="1"/>
    </xf>
    <xf numFmtId="4" fontId="3" fillId="2" borderId="12" xfId="0" applyNumberFormat="1" applyFont="1" applyFill="1" applyBorder="1" applyAlignment="1">
      <alignment horizontal="right" vertical="center" wrapText="1"/>
    </xf>
    <xf numFmtId="0" fontId="3" fillId="5" borderId="8" xfId="0" applyFont="1" applyFill="1" applyBorder="1" applyAlignment="1" applyProtection="1">
      <alignment horizontal="left" vertical="center" indent="1"/>
      <protection hidden="1"/>
    </xf>
    <xf numFmtId="0" fontId="3" fillId="5" borderId="8" xfId="0" applyFont="1" applyFill="1" applyBorder="1" applyAlignment="1" applyProtection="1">
      <alignment vertical="center" wrapText="1"/>
      <protection hidden="1"/>
    </xf>
    <xf numFmtId="0" fontId="3" fillId="5" borderId="8" xfId="0" applyFont="1" applyFill="1" applyBorder="1" applyAlignment="1" applyProtection="1">
      <alignment vertical="center"/>
      <protection hidden="1"/>
    </xf>
    <xf numFmtId="0" fontId="3" fillId="5" borderId="21" xfId="0" applyFont="1" applyFill="1" applyBorder="1" applyAlignment="1" applyProtection="1">
      <alignment vertical="center"/>
      <protection hidden="1"/>
    </xf>
    <xf numFmtId="0" fontId="3" fillId="6" borderId="8" xfId="0" applyFont="1" applyFill="1" applyBorder="1" applyAlignment="1" applyProtection="1">
      <alignment horizontal="left" vertical="center" indent="1"/>
      <protection hidden="1"/>
    </xf>
    <xf numFmtId="0" fontId="3" fillId="6" borderId="8" xfId="0" applyFont="1" applyFill="1" applyBorder="1" applyAlignment="1" applyProtection="1">
      <alignment vertical="center" wrapText="1"/>
      <protection hidden="1"/>
    </xf>
    <xf numFmtId="0" fontId="3" fillId="6" borderId="8" xfId="0" applyFont="1" applyFill="1" applyBorder="1" applyAlignment="1" applyProtection="1">
      <alignment vertical="center"/>
      <protection hidden="1"/>
    </xf>
    <xf numFmtId="0" fontId="37" fillId="6" borderId="23" xfId="0" applyFont="1" applyFill="1" applyBorder="1" applyAlignment="1" applyProtection="1">
      <alignment horizontal="center" vertical="center"/>
      <protection hidden="1"/>
    </xf>
    <xf numFmtId="0" fontId="3" fillId="5" borderId="16" xfId="0" applyFont="1" applyFill="1" applyBorder="1" applyAlignment="1" applyProtection="1">
      <alignment horizontal="left" vertical="center" indent="1"/>
      <protection hidden="1"/>
    </xf>
    <xf numFmtId="1" fontId="3" fillId="0" borderId="22" xfId="0" applyNumberFormat="1" applyFont="1" applyBorder="1" applyAlignment="1">
      <alignment horizontal="right" vertical="center"/>
    </xf>
    <xf numFmtId="0" fontId="3" fillId="5" borderId="7" xfId="0" applyFont="1" applyFill="1" applyBorder="1" applyAlignment="1" applyProtection="1">
      <alignment horizontal="left" vertical="center" indent="1"/>
      <protection hidden="1"/>
    </xf>
    <xf numFmtId="0" fontId="3" fillId="5" borderId="31" xfId="0" applyFont="1" applyFill="1" applyBorder="1" applyAlignment="1" applyProtection="1">
      <alignment horizontal="left" vertical="center" indent="1"/>
      <protection hidden="1"/>
    </xf>
    <xf numFmtId="0" fontId="3" fillId="5" borderId="39" xfId="0" applyFont="1" applyFill="1" applyBorder="1" applyAlignment="1" applyProtection="1">
      <alignment vertical="center"/>
      <protection hidden="1"/>
    </xf>
    <xf numFmtId="0" fontId="3" fillId="5" borderId="39" xfId="0" applyFont="1" applyFill="1" applyBorder="1" applyAlignment="1" applyProtection="1">
      <alignment vertical="center" wrapText="1"/>
      <protection hidden="1"/>
    </xf>
    <xf numFmtId="0" fontId="3" fillId="5" borderId="40" xfId="0" applyFont="1" applyFill="1" applyBorder="1" applyAlignment="1" applyProtection="1">
      <alignment vertical="center"/>
      <protection hidden="1"/>
    </xf>
    <xf numFmtId="4" fontId="3" fillId="2" borderId="41" xfId="0" applyNumberFormat="1" applyFont="1" applyFill="1" applyBorder="1" applyAlignment="1">
      <alignment horizontal="right" vertical="center" wrapText="1"/>
    </xf>
    <xf numFmtId="0" fontId="6" fillId="0" borderId="0" xfId="2" applyAlignment="1" applyProtection="1">
      <alignment horizontal="left" vertical="center" wrapText="1"/>
      <protection hidden="1"/>
    </xf>
    <xf numFmtId="0" fontId="6" fillId="2" borderId="0" xfId="2" applyFill="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14" fillId="0" borderId="0" xfId="0" applyFont="1" applyAlignment="1" applyProtection="1">
      <alignment horizontal="left" vertical="center" wrapText="1"/>
      <protection hidden="1"/>
    </xf>
    <xf numFmtId="0" fontId="6" fillId="0" borderId="0" xfId="2" applyAlignment="1" applyProtection="1">
      <alignment horizontal="left" vertical="top" wrapText="1"/>
      <protection hidden="1"/>
    </xf>
    <xf numFmtId="0" fontId="7" fillId="0" borderId="0" xfId="2" applyFont="1" applyAlignment="1" applyProtection="1">
      <alignment horizontal="left" vertical="center" wrapText="1"/>
      <protection hidden="1"/>
    </xf>
    <xf numFmtId="0" fontId="7" fillId="2" borderId="0" xfId="2" applyFont="1" applyFill="1" applyAlignment="1">
      <alignment horizontal="left" vertical="center"/>
    </xf>
    <xf numFmtId="0" fontId="3" fillId="2" borderId="0" xfId="0" applyFont="1" applyFill="1" applyAlignment="1" applyProtection="1">
      <alignment horizontal="center" vertical="center" wrapText="1"/>
      <protection hidden="1"/>
    </xf>
    <xf numFmtId="0" fontId="3" fillId="5" borderId="36" xfId="0" applyFont="1" applyFill="1" applyBorder="1" applyAlignment="1" applyProtection="1">
      <alignment horizontal="center" vertical="center" wrapText="1"/>
      <protection hidden="1"/>
    </xf>
    <xf numFmtId="0" fontId="3" fillId="5" borderId="37" xfId="0" applyFont="1" applyFill="1" applyBorder="1" applyAlignment="1" applyProtection="1">
      <alignment horizontal="center" vertical="center" wrapText="1"/>
      <protection hidden="1"/>
    </xf>
    <xf numFmtId="0" fontId="37" fillId="6" borderId="28" xfId="0" applyFont="1" applyFill="1" applyBorder="1" applyAlignment="1" applyProtection="1">
      <alignment horizontal="center" vertical="center"/>
      <protection hidden="1"/>
    </xf>
    <xf numFmtId="0" fontId="37" fillId="6" borderId="26" xfId="0" applyFont="1" applyFill="1" applyBorder="1" applyAlignment="1" applyProtection="1">
      <alignment horizontal="center" vertical="center"/>
      <protection hidden="1"/>
    </xf>
    <xf numFmtId="49" fontId="6" fillId="4" borderId="0" xfId="2" applyNumberFormat="1" applyFill="1" applyAlignment="1" applyProtection="1">
      <alignment horizontal="left" vertical="top" wrapText="1"/>
      <protection hidden="1"/>
    </xf>
    <xf numFmtId="49" fontId="6" fillId="4" borderId="0" xfId="2" applyNumberFormat="1" applyFill="1" applyAlignment="1" applyProtection="1">
      <alignment wrapText="1"/>
      <protection hidden="1"/>
    </xf>
    <xf numFmtId="49" fontId="22" fillId="4" borderId="0" xfId="2" applyNumberFormat="1" applyFont="1" applyFill="1" applyAlignment="1" applyProtection="1">
      <alignment horizontal="left" vertical="top" wrapText="1"/>
      <protection hidden="1"/>
    </xf>
    <xf numFmtId="49" fontId="36" fillId="4" borderId="0" xfId="2" applyNumberFormat="1" applyFont="1" applyFill="1" applyAlignment="1" applyProtection="1">
      <alignment horizontal="left" vertical="top" wrapText="1"/>
      <protection hidden="1"/>
    </xf>
    <xf numFmtId="49" fontId="6" fillId="4" borderId="0" xfId="2" applyNumberFormat="1" applyFill="1" applyAlignment="1" applyProtection="1">
      <alignment vertical="top" wrapText="1"/>
      <protection hidden="1"/>
    </xf>
  </cellXfs>
  <cellStyles count="23">
    <cellStyle name="Currency 2" xfId="3" xr:uid="{00000000-0005-0000-0000-000000000000}"/>
    <cellStyle name="Currency 2 2" xfId="6" xr:uid="{00000000-0005-0000-0000-000001000000}"/>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Normal" xfId="0" builtinId="0"/>
    <cellStyle name="Normal 2" xfId="1" xr:uid="{00000000-0005-0000-0000-00000F000000}"/>
    <cellStyle name="Normal 2 2" xfId="2" xr:uid="{00000000-0005-0000-0000-000010000000}"/>
    <cellStyle name="Normal 2 2 2" xfId="21" xr:uid="{00000000-0005-0000-0000-000011000000}"/>
    <cellStyle name="Normal 2 3" xfId="20" xr:uid="{00000000-0005-0000-0000-000012000000}"/>
    <cellStyle name="Normal 3" xfId="4" xr:uid="{00000000-0005-0000-0000-000013000000}"/>
    <cellStyle name="Percent" xfId="22" builtinId="5"/>
    <cellStyle name="Percent 2" xfId="5" xr:uid="{00000000-0005-0000-0000-000015000000}"/>
    <cellStyle name="Percent 2 2" xfId="7" xr:uid="{00000000-0005-0000-0000-000016000000}"/>
  </cellStyles>
  <dxfs count="4">
    <dxf>
      <fill>
        <patternFill>
          <bgColor theme="0"/>
        </patternFill>
      </fill>
    </dxf>
    <dxf>
      <fill>
        <patternFill>
          <bgColor theme="0"/>
        </patternFill>
      </fill>
    </dxf>
    <dxf>
      <fill>
        <patternFill>
          <bgColor theme="0" tint="-0.14996795556505021"/>
        </patternFill>
      </fill>
    </dxf>
    <dxf>
      <fill>
        <patternFill patternType="none">
          <bgColor auto="1"/>
        </patternFill>
      </fill>
    </dxf>
  </dxfs>
  <tableStyles count="0" defaultTableStyle="TableStyleMedium9" defaultPivotStyle="PivotStyleLight16"/>
  <colors>
    <mruColors>
      <color rgb="FFFFFFCC"/>
      <color rgb="FFF7F8FF"/>
      <color rgb="FF7DBA00"/>
      <color rgb="FFFFFF99"/>
      <color rgb="FFEAB200"/>
      <color rgb="FF66CCFF"/>
      <color rgb="FF814119"/>
      <color rgb="FF5E9BB6"/>
      <color rgb="FFA7C46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49390</xdr:colOff>
      <xdr:row>1</xdr:row>
      <xdr:rowOff>74261</xdr:rowOff>
    </xdr:from>
    <xdr:to>
      <xdr:col>3</xdr:col>
      <xdr:colOff>177713</xdr:colOff>
      <xdr:row>3</xdr:row>
      <xdr:rowOff>43834</xdr:rowOff>
    </xdr:to>
    <xdr:pic>
      <xdr:nvPicPr>
        <xdr:cNvPr id="2" name="Picture 3" descr="logo_black.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bwMode="auto">
        <a:xfrm>
          <a:off x="229307" y="264761"/>
          <a:ext cx="773906" cy="77390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xdr:colOff>
          <xdr:row>25</xdr:row>
          <xdr:rowOff>57150</xdr:rowOff>
        </xdr:from>
        <xdr:to>
          <xdr:col>1</xdr:col>
          <xdr:colOff>1390650</xdr:colOff>
          <xdr:row>26</xdr:row>
          <xdr:rowOff>133350</xdr:rowOff>
        </xdr:to>
        <xdr:sp macro="" textlink="">
          <xdr:nvSpPr>
            <xdr:cNvPr id="15362" name="Button 2" hidden="1">
              <a:extLst>
                <a:ext uri="{63B3BB69-23CF-44E3-9099-C40C66FF867C}">
                  <a14:compatExt spid="_x0000_s15362"/>
                </a:ext>
                <a:ext uri="{FF2B5EF4-FFF2-40B4-BE49-F238E27FC236}">
                  <a16:creationId xmlns:a16="http://schemas.microsoft.com/office/drawing/2014/main" id="{00000000-0008-0000-0100-0000023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1543050</xdr:colOff>
          <xdr:row>25</xdr:row>
          <xdr:rowOff>57150</xdr:rowOff>
        </xdr:from>
        <xdr:to>
          <xdr:col>2</xdr:col>
          <xdr:colOff>971550</xdr:colOff>
          <xdr:row>26</xdr:row>
          <xdr:rowOff>133350</xdr:rowOff>
        </xdr:to>
        <xdr:sp macro="" textlink="">
          <xdr:nvSpPr>
            <xdr:cNvPr id="15365" name="Button 5" hidden="1">
              <a:extLst>
                <a:ext uri="{63B3BB69-23CF-44E3-9099-C40C66FF867C}">
                  <a14:compatExt spid="_x0000_s15365"/>
                </a:ext>
                <a:ext uri="{FF2B5EF4-FFF2-40B4-BE49-F238E27FC236}">
                  <a16:creationId xmlns:a16="http://schemas.microsoft.com/office/drawing/2014/main" id="{00000000-0008-0000-0100-0000053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59"/>
  <sheetViews>
    <sheetView showGridLines="0" zoomScaleNormal="100" zoomScalePageLayoutView="90" workbookViewId="0">
      <selection activeCell="G10" sqref="G10"/>
    </sheetView>
  </sheetViews>
  <sheetFormatPr defaultColWidth="8.7109375" defaultRowHeight="15"/>
  <cols>
    <col min="1" max="2" width="2.7109375" style="43" customWidth="1"/>
    <col min="3" max="3" width="7" style="43" customWidth="1"/>
    <col min="4" max="4" width="2.7109375" style="43" customWidth="1"/>
    <col min="5" max="5" width="72.7109375" style="43" customWidth="1"/>
    <col min="6" max="6" width="2.7109375" style="43" customWidth="1"/>
    <col min="7" max="7" width="15.7109375" style="43" customWidth="1"/>
    <col min="8" max="8" width="2.7109375" style="43" customWidth="1"/>
    <col min="9" max="9" width="6.42578125" style="43" customWidth="1"/>
    <col min="10" max="10" width="15.42578125" style="71" hidden="1" customWidth="1"/>
    <col min="11" max="12" width="8.7109375" style="71" hidden="1" customWidth="1"/>
    <col min="13" max="13" width="8.7109375" style="43" hidden="1" customWidth="1"/>
    <col min="14" max="18" width="8.7109375" style="43" customWidth="1"/>
    <col min="19" max="16384" width="8.7109375" style="43"/>
  </cols>
  <sheetData>
    <row r="1" spans="1:12">
      <c r="A1" s="42"/>
      <c r="B1" s="42"/>
      <c r="C1" s="42"/>
      <c r="E1" s="42"/>
      <c r="F1" s="42"/>
      <c r="G1" s="42"/>
      <c r="H1" s="42"/>
    </row>
    <row r="2" spans="1:12" ht="15" customHeight="1">
      <c r="A2" s="44"/>
      <c r="B2" s="45"/>
      <c r="C2" s="46"/>
      <c r="D2" s="47"/>
      <c r="E2" s="46"/>
      <c r="F2" s="46"/>
      <c r="G2" s="46"/>
      <c r="H2" s="48"/>
    </row>
    <row r="3" spans="1:12" ht="48" customHeight="1">
      <c r="A3" s="42"/>
      <c r="B3" s="49"/>
      <c r="C3" s="50"/>
      <c r="D3" s="7"/>
      <c r="E3" s="168" t="s">
        <v>73</v>
      </c>
      <c r="F3" s="169"/>
      <c r="G3" s="169"/>
      <c r="H3" s="51"/>
    </row>
    <row r="4" spans="1:12" ht="20.25" customHeight="1">
      <c r="A4" s="42"/>
      <c r="B4" s="49"/>
      <c r="C4" s="50"/>
      <c r="D4" s="7"/>
      <c r="E4" s="52"/>
      <c r="F4" s="52"/>
      <c r="G4" s="52"/>
      <c r="H4" s="51"/>
    </row>
    <row r="5" spans="1:12">
      <c r="A5" s="42"/>
      <c r="B5" s="49"/>
      <c r="C5" s="53"/>
      <c r="D5" s="7"/>
      <c r="E5" s="54" t="s">
        <v>5</v>
      </c>
      <c r="F5" s="50"/>
      <c r="G5" s="50"/>
      <c r="H5" s="51"/>
    </row>
    <row r="6" spans="1:12" s="42" customFormat="1" ht="15" customHeight="1">
      <c r="B6" s="49"/>
      <c r="C6" s="53"/>
      <c r="D6" s="55"/>
      <c r="E6" s="170" t="s">
        <v>11</v>
      </c>
      <c r="F6" s="170"/>
      <c r="G6" s="170"/>
      <c r="H6" s="51"/>
      <c r="J6" s="72"/>
      <c r="K6" s="72"/>
      <c r="L6" s="72"/>
    </row>
    <row r="7" spans="1:12" s="75" customFormat="1" ht="21" customHeight="1">
      <c r="B7" s="76"/>
      <c r="C7" s="77"/>
      <c r="D7" s="78"/>
      <c r="E7" s="172" t="s">
        <v>32</v>
      </c>
      <c r="F7" s="172"/>
      <c r="G7" s="172"/>
      <c r="H7" s="79"/>
      <c r="J7" s="80"/>
    </row>
    <row r="8" spans="1:12" s="42" customFormat="1" ht="15" customHeight="1">
      <c r="B8" s="49"/>
      <c r="C8" s="56"/>
      <c r="D8" s="55"/>
      <c r="E8" s="55"/>
      <c r="F8" s="50"/>
      <c r="G8" s="50"/>
      <c r="H8" s="51"/>
      <c r="J8" s="72"/>
      <c r="K8" s="72"/>
      <c r="L8" s="72"/>
    </row>
    <row r="9" spans="1:12">
      <c r="A9" s="42"/>
      <c r="B9" s="49"/>
      <c r="C9" s="53"/>
      <c r="D9" s="7"/>
      <c r="E9" s="54" t="s">
        <v>6</v>
      </c>
      <c r="F9" s="50"/>
      <c r="G9" s="50"/>
      <c r="H9" s="51"/>
    </row>
    <row r="10" spans="1:12" s="42" customFormat="1" ht="15" customHeight="1">
      <c r="B10" s="49"/>
      <c r="C10" s="53"/>
      <c r="D10" s="55"/>
      <c r="E10" s="74" t="s">
        <v>33</v>
      </c>
      <c r="F10" s="57"/>
      <c r="G10" s="70" t="s">
        <v>2</v>
      </c>
      <c r="H10" s="51"/>
      <c r="J10" s="72"/>
      <c r="K10" s="72"/>
      <c r="L10" s="72"/>
    </row>
    <row r="11" spans="1:12" s="42" customFormat="1" ht="15" customHeight="1">
      <c r="B11" s="49"/>
      <c r="C11" s="56"/>
      <c r="D11" s="55"/>
      <c r="E11" s="55"/>
      <c r="F11" s="50"/>
      <c r="G11" s="50"/>
      <c r="H11" s="51"/>
      <c r="J11" s="72"/>
      <c r="K11" s="72"/>
      <c r="L11" s="72"/>
    </row>
    <row r="12" spans="1:12">
      <c r="A12" s="42"/>
      <c r="B12" s="49"/>
      <c r="C12" s="53"/>
      <c r="D12" s="7"/>
      <c r="E12" s="54" t="s">
        <v>15</v>
      </c>
      <c r="F12" s="50"/>
      <c r="G12" s="50"/>
      <c r="H12" s="51"/>
    </row>
    <row r="13" spans="1:12" s="42" customFormat="1" ht="15" customHeight="1">
      <c r="B13" s="49"/>
      <c r="C13" s="53"/>
      <c r="D13" s="55"/>
      <c r="E13" s="166" t="s">
        <v>29</v>
      </c>
      <c r="F13" s="166"/>
      <c r="G13" s="166"/>
      <c r="H13" s="51"/>
      <c r="J13" s="72"/>
      <c r="K13" s="72"/>
      <c r="L13" s="72"/>
    </row>
    <row r="14" spans="1:12" s="107" customFormat="1" ht="57" customHeight="1">
      <c r="B14" s="108"/>
      <c r="C14" s="109"/>
      <c r="D14" s="55"/>
      <c r="E14" s="171" t="s">
        <v>48</v>
      </c>
      <c r="F14" s="171"/>
      <c r="G14" s="171"/>
      <c r="H14" s="110"/>
      <c r="J14" s="72"/>
      <c r="K14" s="111"/>
      <c r="L14" s="111"/>
    </row>
    <row r="15" spans="1:12" s="42" customFormat="1" ht="15" customHeight="1">
      <c r="B15" s="49"/>
      <c r="C15" s="56"/>
      <c r="D15" s="55"/>
      <c r="E15" s="55"/>
      <c r="F15" s="50"/>
      <c r="G15" s="50"/>
      <c r="H15" s="51"/>
      <c r="J15" s="72"/>
      <c r="K15" s="72"/>
      <c r="L15" s="72"/>
    </row>
    <row r="16" spans="1:12">
      <c r="A16" s="42"/>
      <c r="B16" s="49"/>
      <c r="C16" s="53"/>
      <c r="D16" s="7"/>
      <c r="E16" s="54" t="s">
        <v>16</v>
      </c>
      <c r="F16" s="50"/>
      <c r="G16" s="50"/>
      <c r="H16" s="51"/>
    </row>
    <row r="17" spans="2:12" s="42" customFormat="1" ht="32.25" customHeight="1">
      <c r="B17" s="49"/>
      <c r="C17" s="58"/>
      <c r="D17" s="55"/>
      <c r="E17" s="167" t="s">
        <v>31</v>
      </c>
      <c r="F17" s="167"/>
      <c r="G17" s="167"/>
      <c r="H17" s="51"/>
      <c r="J17" s="72"/>
      <c r="K17" s="72"/>
      <c r="L17" s="72"/>
    </row>
    <row r="18" spans="2:12" s="42" customFormat="1" ht="21" customHeight="1">
      <c r="B18" s="59"/>
      <c r="C18" s="60"/>
      <c r="D18" s="61"/>
      <c r="E18" s="61"/>
      <c r="F18" s="62"/>
      <c r="G18" s="62"/>
      <c r="H18" s="63"/>
      <c r="J18" s="72"/>
      <c r="K18" s="72"/>
      <c r="L18" s="72"/>
    </row>
    <row r="19" spans="2:12" ht="9" customHeight="1">
      <c r="C19" s="64"/>
      <c r="D19" s="64"/>
      <c r="E19" s="64"/>
      <c r="F19" s="64"/>
      <c r="G19" s="64"/>
      <c r="I19" s="64"/>
      <c r="J19" s="113"/>
      <c r="K19" s="73"/>
    </row>
    <row r="20" spans="2:12" ht="12" customHeight="1">
      <c r="C20" s="64"/>
      <c r="D20" s="64"/>
      <c r="E20" s="64"/>
      <c r="F20" s="64"/>
      <c r="G20" s="64"/>
      <c r="H20" s="83" t="s">
        <v>72</v>
      </c>
      <c r="I20" s="64"/>
      <c r="J20" s="113"/>
      <c r="K20" s="73"/>
    </row>
    <row r="21" spans="2:12" ht="12" customHeight="1">
      <c r="H21" s="83" t="s">
        <v>76</v>
      </c>
      <c r="J21" s="114" t="s">
        <v>12</v>
      </c>
    </row>
    <row r="22" spans="2:12" ht="12" customHeight="1">
      <c r="H22" s="84" t="s">
        <v>35</v>
      </c>
      <c r="J22" s="115" t="s">
        <v>1</v>
      </c>
    </row>
    <row r="23" spans="2:12" ht="12" customHeight="1">
      <c r="H23" s="84" t="s">
        <v>36</v>
      </c>
      <c r="J23" s="115" t="s">
        <v>34</v>
      </c>
    </row>
    <row r="24" spans="2:12">
      <c r="H24" s="84" t="s">
        <v>75</v>
      </c>
      <c r="J24" s="115" t="s">
        <v>28</v>
      </c>
    </row>
    <row r="25" spans="2:12">
      <c r="J25" s="115" t="s">
        <v>2</v>
      </c>
    </row>
    <row r="26" spans="2:12">
      <c r="J26" s="115" t="s">
        <v>3</v>
      </c>
    </row>
    <row r="27" spans="2:12">
      <c r="J27" s="115" t="s">
        <v>13</v>
      </c>
    </row>
    <row r="29" spans="2:12">
      <c r="J29" s="114" t="s">
        <v>21</v>
      </c>
    </row>
    <row r="30" spans="2:12">
      <c r="J30" s="119" t="s">
        <v>0</v>
      </c>
    </row>
    <row r="31" spans="2:12">
      <c r="J31" s="119" t="s">
        <v>56</v>
      </c>
    </row>
    <row r="32" spans="2:12">
      <c r="J32" s="119" t="s">
        <v>57</v>
      </c>
    </row>
    <row r="33" spans="10:10">
      <c r="J33" s="119" t="s">
        <v>10</v>
      </c>
    </row>
    <row r="34" spans="10:10">
      <c r="J34" s="119" t="s">
        <v>58</v>
      </c>
    </row>
    <row r="35" spans="10:10">
      <c r="J35" s="119" t="s">
        <v>59</v>
      </c>
    </row>
    <row r="36" spans="10:10">
      <c r="J36" s="119" t="s">
        <v>60</v>
      </c>
    </row>
    <row r="37" spans="10:10">
      <c r="J37" s="119" t="s">
        <v>61</v>
      </c>
    </row>
    <row r="38" spans="10:10">
      <c r="J38" s="119" t="s">
        <v>26</v>
      </c>
    </row>
    <row r="39" spans="10:10">
      <c r="J39" s="119" t="s">
        <v>9</v>
      </c>
    </row>
    <row r="40" spans="10:10">
      <c r="J40" s="119" t="s">
        <v>8</v>
      </c>
    </row>
    <row r="41" spans="10:10">
      <c r="J41" s="119" t="s">
        <v>62</v>
      </c>
    </row>
    <row r="42" spans="10:10">
      <c r="J42" s="119" t="s">
        <v>63</v>
      </c>
    </row>
    <row r="43" spans="10:10">
      <c r="J43" s="119" t="s">
        <v>64</v>
      </c>
    </row>
    <row r="44" spans="10:10">
      <c r="J44" s="119" t="s">
        <v>7</v>
      </c>
    </row>
    <row r="45" spans="10:10">
      <c r="J45" s="119" t="s">
        <v>45</v>
      </c>
    </row>
    <row r="46" spans="10:10">
      <c r="J46" s="119" t="s">
        <v>13</v>
      </c>
    </row>
    <row r="48" spans="10:10">
      <c r="J48" s="112" t="s">
        <v>46</v>
      </c>
    </row>
    <row r="49" spans="10:12">
      <c r="J49" s="119" t="s">
        <v>22</v>
      </c>
    </row>
    <row r="50" spans="10:12">
      <c r="J50" s="119" t="s">
        <v>23</v>
      </c>
      <c r="K50" s="115" t="s">
        <v>22</v>
      </c>
      <c r="L50" s="71" t="s">
        <v>53</v>
      </c>
    </row>
    <row r="51" spans="10:12">
      <c r="J51" s="119" t="s">
        <v>65</v>
      </c>
      <c r="K51" s="115" t="s">
        <v>27</v>
      </c>
      <c r="L51" s="71" t="s">
        <v>54</v>
      </c>
    </row>
    <row r="52" spans="10:12">
      <c r="J52" s="119" t="s">
        <v>24</v>
      </c>
      <c r="K52" s="115" t="s">
        <v>23</v>
      </c>
      <c r="L52" s="71" t="s">
        <v>55</v>
      </c>
    </row>
    <row r="53" spans="10:12">
      <c r="J53" s="119" t="s">
        <v>66</v>
      </c>
      <c r="K53" s="115" t="s">
        <v>24</v>
      </c>
    </row>
    <row r="54" spans="10:12">
      <c r="J54" s="119" t="s">
        <v>67</v>
      </c>
      <c r="K54" s="115" t="s">
        <v>49</v>
      </c>
    </row>
    <row r="55" spans="10:12">
      <c r="J55" s="119" t="s">
        <v>68</v>
      </c>
      <c r="K55" s="115" t="s">
        <v>44</v>
      </c>
    </row>
    <row r="56" spans="10:12">
      <c r="J56" s="119" t="s">
        <v>69</v>
      </c>
      <c r="K56" s="115" t="s">
        <v>13</v>
      </c>
    </row>
    <row r="57" spans="10:12">
      <c r="J57" s="119" t="s">
        <v>70</v>
      </c>
    </row>
    <row r="58" spans="10:12">
      <c r="J58" s="119" t="s">
        <v>13</v>
      </c>
    </row>
    <row r="59" spans="10:12">
      <c r="J59" s="43"/>
    </row>
  </sheetData>
  <sheetProtection algorithmName="SHA-512" hashValue="pEJQPCmVbBp2AUsHBhSkdstp/NTd5FYZ8UMkQ98HXQTNaMFNfZ9GE8xXGKjZsv3kx9JPaEiDBekGK8RnMGD1mQ==" saltValue="mgzipUorVSMfBP5htqN0+Q==" spinCount="100000" sheet="1" objects="1" scenarios="1"/>
  <mergeCells count="6">
    <mergeCell ref="E13:G13"/>
    <mergeCell ref="E17:G17"/>
    <mergeCell ref="E3:G3"/>
    <mergeCell ref="E6:G6"/>
    <mergeCell ref="E14:G14"/>
    <mergeCell ref="E7:G7"/>
  </mergeCells>
  <dataValidations count="1">
    <dataValidation type="list" allowBlank="1" showInputMessage="1" sqref="G10" xr:uid="{00000000-0002-0000-0000-000000000000}">
      <formula1>UOM</formula1>
    </dataValidation>
  </dataValidations>
  <pageMargins left="0.7" right="0.7" top="0.75" bottom="0.75" header="0.3" footer="0.3"/>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S44"/>
  <sheetViews>
    <sheetView showGridLines="0" topLeftCell="A6" zoomScale="90" zoomScaleNormal="90" zoomScalePageLayoutView="80" workbookViewId="0">
      <selection activeCell="H7" sqref="H7"/>
    </sheetView>
  </sheetViews>
  <sheetFormatPr defaultColWidth="8.7109375" defaultRowHeight="15"/>
  <cols>
    <col min="1" max="1" width="3.7109375" style="41" customWidth="1"/>
    <col min="2" max="2" width="29.140625" style="7" customWidth="1"/>
    <col min="3" max="3" width="14.7109375" style="7" customWidth="1"/>
    <col min="4" max="4" width="33" style="118" bestFit="1" customWidth="1"/>
    <col min="5" max="5" width="10.7109375" style="7" customWidth="1"/>
    <col min="6" max="6" width="15" style="7" customWidth="1"/>
    <col min="7" max="7" width="11" style="7" customWidth="1"/>
    <col min="8" max="8" width="10" style="7" customWidth="1"/>
    <col min="9" max="9" width="13" style="7" customWidth="1"/>
    <col min="10" max="10" width="8.28515625" style="7" customWidth="1"/>
    <col min="11" max="11" width="10.42578125" style="7" customWidth="1"/>
    <col min="12" max="12" width="9" style="7" customWidth="1"/>
    <col min="13" max="16384" width="8.7109375" style="7"/>
  </cols>
  <sheetData>
    <row r="1" spans="1:19" s="2" customFormat="1" ht="16.5" customHeight="1">
      <c r="A1" s="4"/>
      <c r="B1" s="1"/>
      <c r="C1" s="1"/>
      <c r="D1" s="117"/>
      <c r="E1" s="1"/>
      <c r="F1" s="1"/>
      <c r="G1" s="1"/>
      <c r="H1" s="1"/>
      <c r="I1" s="1"/>
      <c r="J1" s="1"/>
      <c r="K1" s="1"/>
      <c r="S1" s="3"/>
    </row>
    <row r="2" spans="1:19" s="2" customFormat="1" ht="21" customHeight="1">
      <c r="A2" s="4"/>
      <c r="B2" s="66" t="s">
        <v>14</v>
      </c>
      <c r="C2" s="65"/>
      <c r="D2" s="65"/>
      <c r="E2" s="65"/>
      <c r="F2" s="65"/>
      <c r="G2" s="65"/>
      <c r="H2" s="65"/>
      <c r="I2" s="65"/>
      <c r="J2" s="65"/>
      <c r="K2" s="65"/>
      <c r="L2" s="5"/>
      <c r="M2" s="5"/>
      <c r="N2" s="5"/>
      <c r="O2" s="5"/>
      <c r="P2" s="5"/>
      <c r="Q2" s="5"/>
      <c r="R2" s="5"/>
      <c r="S2" s="6"/>
    </row>
    <row r="3" spans="1:19" s="2" customFormat="1" ht="15" customHeight="1">
      <c r="A3" s="4"/>
      <c r="B3" s="1"/>
      <c r="C3" s="1"/>
      <c r="D3" s="117"/>
      <c r="E3" s="1"/>
      <c r="F3" s="1"/>
      <c r="G3" s="1"/>
      <c r="H3" s="1"/>
      <c r="I3" s="1"/>
      <c r="J3" s="1"/>
      <c r="K3" s="1"/>
      <c r="M3" s="3"/>
    </row>
    <row r="4" spans="1:19" ht="23.65" customHeight="1">
      <c r="B4" s="8"/>
      <c r="C4" s="8"/>
      <c r="E4" s="8"/>
      <c r="F4" s="116"/>
      <c r="G4" s="116"/>
      <c r="H4" s="116"/>
      <c r="I4" s="8"/>
      <c r="J4" s="8"/>
      <c r="K4" s="8"/>
    </row>
    <row r="5" spans="1:19" ht="25.9" customHeight="1">
      <c r="A5" s="120"/>
      <c r="B5" s="173"/>
      <c r="C5" s="173"/>
      <c r="D5" s="173"/>
      <c r="E5" s="122"/>
      <c r="F5" s="174" t="s">
        <v>47</v>
      </c>
      <c r="G5" s="174"/>
      <c r="H5" s="175"/>
      <c r="I5" s="123"/>
      <c r="J5" s="123"/>
      <c r="K5" s="123"/>
    </row>
    <row r="6" spans="1:19" ht="120" customHeight="1">
      <c r="A6" s="120"/>
      <c r="B6" s="124" t="s">
        <v>25</v>
      </c>
      <c r="C6" s="124" t="s">
        <v>20</v>
      </c>
      <c r="D6" s="124" t="s">
        <v>74</v>
      </c>
      <c r="E6" s="124" t="str">
        <f>CONCATENATE("Total amount of materials generated
","("&amp;Instructions!$G$10&amp;")")</f>
        <v>Total amount of materials generated
(tons)</v>
      </c>
      <c r="F6" s="124" t="s">
        <v>51</v>
      </c>
      <c r="G6" s="124" t="s">
        <v>52</v>
      </c>
      <c r="H6" s="124" t="s">
        <v>50</v>
      </c>
      <c r="I6" s="124" t="str">
        <f>CONCATENATE("Diverted 
Materials
","("&amp;Instructions!$G$10&amp;")")</f>
        <v>Diverted 
Materials
(tons)</v>
      </c>
      <c r="J6" s="124" t="s">
        <v>30</v>
      </c>
      <c r="K6" s="124" t="str">
        <f>CONCATENATE("Total Waste Generated
","("&amp;Instructions!$G$10&amp;")")</f>
        <v>Total Waste Generated
(tons)</v>
      </c>
    </row>
    <row r="7" spans="1:19" ht="15" customHeight="1">
      <c r="A7" s="41">
        <f>IF(E7&gt;=0,0,0)</f>
        <v>0</v>
      </c>
      <c r="B7" s="125"/>
      <c r="C7" s="126"/>
      <c r="D7" s="127"/>
      <c r="E7" s="128"/>
      <c r="F7" s="129"/>
      <c r="G7" s="130"/>
      <c r="H7" s="131"/>
      <c r="I7" s="132">
        <f>IF(OR($D7="Landfill / trash / waste",$D7="Incineration / Waste-to-energy", ,$D7=""),0,IF($D7="Recycled - mixed processing (Commingled)", ($G7*$E7),$E7))</f>
        <v>0</v>
      </c>
      <c r="J7" s="133">
        <f>IFERROR(I7/E7,0)</f>
        <v>0</v>
      </c>
      <c r="K7" s="134">
        <f>E7-I7</f>
        <v>0</v>
      </c>
    </row>
    <row r="8" spans="1:19" ht="15" customHeight="1">
      <c r="A8" s="41">
        <f t="shared" ref="A8:A13" si="0">IF(E8&gt;=0,0,0)</f>
        <v>0</v>
      </c>
      <c r="B8" s="135"/>
      <c r="C8" s="136"/>
      <c r="D8" s="127"/>
      <c r="E8" s="137"/>
      <c r="F8" s="129"/>
      <c r="G8" s="130"/>
      <c r="H8" s="131"/>
      <c r="I8" s="132">
        <f t="shared" ref="I8:I18" si="1">IF(OR($D8="Landfill / trash / waste",$D8="Incineration / Waste-to-energy", ,$D8=""),0,IF($D8="Recycled - mixed processing (Commingled)", ($G8*$E8),$E8))</f>
        <v>0</v>
      </c>
      <c r="J8" s="133">
        <f t="shared" ref="J8:J18" si="2">IFERROR(I8/E8,0)</f>
        <v>0</v>
      </c>
      <c r="K8" s="134">
        <f t="shared" ref="K8:K18" si="3">E8-I8</f>
        <v>0</v>
      </c>
    </row>
    <row r="9" spans="1:19" ht="15" customHeight="1">
      <c r="A9" s="41">
        <f t="shared" si="0"/>
        <v>0</v>
      </c>
      <c r="B9" s="135"/>
      <c r="C9" s="136"/>
      <c r="D9" s="127"/>
      <c r="E9" s="137"/>
      <c r="F9" s="129"/>
      <c r="G9" s="130"/>
      <c r="H9" s="131"/>
      <c r="I9" s="132">
        <f t="shared" si="1"/>
        <v>0</v>
      </c>
      <c r="J9" s="133">
        <f t="shared" si="2"/>
        <v>0</v>
      </c>
      <c r="K9" s="134">
        <f t="shared" si="3"/>
        <v>0</v>
      </c>
    </row>
    <row r="10" spans="1:19" ht="15" customHeight="1">
      <c r="A10" s="41">
        <f t="shared" si="0"/>
        <v>0</v>
      </c>
      <c r="B10" s="135"/>
      <c r="C10" s="136"/>
      <c r="D10" s="127"/>
      <c r="E10" s="137"/>
      <c r="F10" s="129"/>
      <c r="G10" s="130"/>
      <c r="H10" s="131"/>
      <c r="I10" s="132">
        <f t="shared" si="1"/>
        <v>0</v>
      </c>
      <c r="J10" s="133">
        <f t="shared" si="2"/>
        <v>0</v>
      </c>
      <c r="K10" s="134">
        <f t="shared" si="3"/>
        <v>0</v>
      </c>
    </row>
    <row r="11" spans="1:19" ht="15" customHeight="1">
      <c r="A11" s="41">
        <f t="shared" si="0"/>
        <v>0</v>
      </c>
      <c r="B11" s="135"/>
      <c r="C11" s="136"/>
      <c r="D11" s="127"/>
      <c r="E11" s="137"/>
      <c r="F11" s="129"/>
      <c r="G11" s="130"/>
      <c r="H11" s="131"/>
      <c r="I11" s="132">
        <f t="shared" si="1"/>
        <v>0</v>
      </c>
      <c r="J11" s="133">
        <f t="shared" si="2"/>
        <v>0</v>
      </c>
      <c r="K11" s="134">
        <f t="shared" si="3"/>
        <v>0</v>
      </c>
    </row>
    <row r="12" spans="1:19" ht="15" customHeight="1">
      <c r="A12" s="41">
        <f t="shared" si="0"/>
        <v>0</v>
      </c>
      <c r="B12" s="135"/>
      <c r="C12" s="136"/>
      <c r="D12" s="127"/>
      <c r="E12" s="137"/>
      <c r="F12" s="129"/>
      <c r="G12" s="130"/>
      <c r="H12" s="131"/>
      <c r="I12" s="132">
        <f t="shared" si="1"/>
        <v>0</v>
      </c>
      <c r="J12" s="133">
        <f t="shared" si="2"/>
        <v>0</v>
      </c>
      <c r="K12" s="134">
        <f t="shared" si="3"/>
        <v>0</v>
      </c>
    </row>
    <row r="13" spans="1:19" ht="15" customHeight="1">
      <c r="A13" s="41">
        <f t="shared" si="0"/>
        <v>0</v>
      </c>
      <c r="B13" s="135"/>
      <c r="C13" s="136"/>
      <c r="D13" s="127"/>
      <c r="E13" s="137"/>
      <c r="F13" s="129"/>
      <c r="G13" s="130"/>
      <c r="H13" s="131"/>
      <c r="I13" s="132">
        <f t="shared" si="1"/>
        <v>0</v>
      </c>
      <c r="J13" s="133">
        <f t="shared" si="2"/>
        <v>0</v>
      </c>
      <c r="K13" s="134">
        <f t="shared" si="3"/>
        <v>0</v>
      </c>
    </row>
    <row r="14" spans="1:19" ht="15" customHeight="1">
      <c r="A14" s="41">
        <f t="shared" ref="A14" si="4">IF(E14&gt;=0,0,0)</f>
        <v>0</v>
      </c>
      <c r="B14" s="135"/>
      <c r="C14" s="136"/>
      <c r="D14" s="127"/>
      <c r="E14" s="137"/>
      <c r="F14" s="129"/>
      <c r="G14" s="130"/>
      <c r="H14" s="131"/>
      <c r="I14" s="132">
        <f t="shared" si="1"/>
        <v>0</v>
      </c>
      <c r="J14" s="133">
        <f t="shared" ref="J14" si="5">IFERROR(I14/E14,0)</f>
        <v>0</v>
      </c>
      <c r="K14" s="134">
        <f t="shared" ref="K14" si="6">E14-I14</f>
        <v>0</v>
      </c>
    </row>
    <row r="15" spans="1:19" ht="15" customHeight="1">
      <c r="A15" s="41">
        <f t="shared" ref="A15:A16" si="7">IF(E15&gt;=0,0,0)</f>
        <v>0</v>
      </c>
      <c r="B15" s="135"/>
      <c r="C15" s="136"/>
      <c r="D15" s="127"/>
      <c r="E15" s="137"/>
      <c r="F15" s="129"/>
      <c r="G15" s="130"/>
      <c r="H15" s="131"/>
      <c r="I15" s="132">
        <f t="shared" si="1"/>
        <v>0</v>
      </c>
      <c r="J15" s="133">
        <f t="shared" ref="J15:J16" si="8">IFERROR(I15/E15,0)</f>
        <v>0</v>
      </c>
      <c r="K15" s="134">
        <f t="shared" ref="K15:K16" si="9">E15-I15</f>
        <v>0</v>
      </c>
    </row>
    <row r="16" spans="1:19" ht="15" customHeight="1">
      <c r="A16" s="41">
        <f t="shared" si="7"/>
        <v>0</v>
      </c>
      <c r="B16" s="135"/>
      <c r="C16" s="136"/>
      <c r="D16" s="127"/>
      <c r="E16" s="137"/>
      <c r="F16" s="129"/>
      <c r="G16" s="130"/>
      <c r="H16" s="131"/>
      <c r="I16" s="132">
        <f t="shared" si="1"/>
        <v>0</v>
      </c>
      <c r="J16" s="133">
        <f t="shared" si="8"/>
        <v>0</v>
      </c>
      <c r="K16" s="134">
        <f t="shared" si="9"/>
        <v>0</v>
      </c>
    </row>
    <row r="17" spans="1:11" ht="15" customHeight="1">
      <c r="B17" s="135"/>
      <c r="C17" s="136"/>
      <c r="D17" s="127"/>
      <c r="E17" s="137"/>
      <c r="F17" s="129"/>
      <c r="G17" s="130"/>
      <c r="H17" s="131"/>
      <c r="I17" s="132">
        <f t="shared" si="1"/>
        <v>0</v>
      </c>
      <c r="J17" s="133">
        <f t="shared" si="2"/>
        <v>0</v>
      </c>
      <c r="K17" s="134">
        <f t="shared" si="3"/>
        <v>0</v>
      </c>
    </row>
    <row r="18" spans="1:11" ht="15" customHeight="1">
      <c r="B18" s="138"/>
      <c r="C18" s="136"/>
      <c r="D18" s="127"/>
      <c r="E18" s="139"/>
      <c r="F18" s="129"/>
      <c r="G18" s="130"/>
      <c r="H18" s="131"/>
      <c r="I18" s="132">
        <f t="shared" si="1"/>
        <v>0</v>
      </c>
      <c r="J18" s="133">
        <f t="shared" si="2"/>
        <v>0</v>
      </c>
      <c r="K18" s="134">
        <f t="shared" si="3"/>
        <v>0</v>
      </c>
    </row>
    <row r="19" spans="1:11" ht="21" customHeight="1">
      <c r="A19" s="41" t="s">
        <v>17</v>
      </c>
      <c r="B19" s="140" t="str">
        <f>"Total construction waste generated ("&amp;Instructions!G10&amp;")"</f>
        <v>Total construction waste generated (tons)</v>
      </c>
      <c r="C19" s="141"/>
      <c r="D19" s="142"/>
      <c r="E19" s="143"/>
      <c r="F19" s="143"/>
      <c r="G19" s="143"/>
      <c r="H19" s="143"/>
      <c r="I19" s="143"/>
      <c r="J19" s="144"/>
      <c r="K19" s="145">
        <f>SUM(K7:K18)</f>
        <v>0</v>
      </c>
    </row>
    <row r="20" spans="1:11" ht="21" customHeight="1">
      <c r="B20" s="161" t="str">
        <f>"Total diverted construction waste ("&amp;Instructions!G10&amp;")"</f>
        <v>Total diverted construction waste (tons)</v>
      </c>
      <c r="C20" s="162"/>
      <c r="D20" s="163"/>
      <c r="E20" s="162"/>
      <c r="F20" s="162"/>
      <c r="G20" s="162"/>
      <c r="H20" s="162"/>
      <c r="I20" s="162"/>
      <c r="J20" s="164"/>
      <c r="K20" s="165">
        <f>SUM(I7:I18)</f>
        <v>0</v>
      </c>
    </row>
    <row r="21" spans="1:11" ht="21" customHeight="1">
      <c r="B21" s="160" t="str">
        <f>"Total amount of materials generated for the project ("&amp;Instructions!G10&amp;")"</f>
        <v>Total amount of materials generated for the project (tons)</v>
      </c>
      <c r="C21" s="152"/>
      <c r="D21" s="151"/>
      <c r="E21" s="152"/>
      <c r="F21" s="152"/>
      <c r="G21" s="152"/>
      <c r="H21" s="152"/>
      <c r="I21" s="152"/>
      <c r="J21" s="153"/>
      <c r="K21" s="149">
        <f>SUM(E7:E18)</f>
        <v>0</v>
      </c>
    </row>
    <row r="22" spans="1:11" ht="21" customHeight="1">
      <c r="B22" s="176" t="s">
        <v>40</v>
      </c>
      <c r="C22" s="150" t="s">
        <v>78</v>
      </c>
      <c r="D22" s="151"/>
      <c r="E22" s="152"/>
      <c r="F22" s="152"/>
      <c r="G22" s="152"/>
      <c r="H22" s="152"/>
      <c r="I22" s="152"/>
      <c r="J22" s="153"/>
      <c r="K22" s="159">
        <f>COUNTA(D7:D18)-IF(COUNTIF(D7:D18,"Recycled - mixed processing (Commingled) - recycled")&gt;0,(COUNTIF(D7:D18,"Recycled - mixed processing (Commingled) - recycled"))-1,0)-IF(COUNTIF(D7:D18,"Landfill waste")&gt;0,COUNTIF(D7:D18,"Landfill waste"),0)-(COUNTIF(D7:D18,"Landfill / trash / waste"))-(COUNTIF(D7:D18,"Incineration / waste-to-energy"))</f>
        <v>0</v>
      </c>
    </row>
    <row r="23" spans="1:11" ht="21" customHeight="1">
      <c r="B23" s="177"/>
      <c r="C23" s="154" t="s">
        <v>71</v>
      </c>
      <c r="D23" s="155"/>
      <c r="E23" s="156"/>
      <c r="F23" s="156"/>
      <c r="G23" s="152"/>
      <c r="H23" s="152"/>
      <c r="I23" s="152"/>
      <c r="J23" s="153"/>
      <c r="K23" s="159" t="str">
        <f>IF(COUNTIF(H7:H18,"yes"),"1","0")</f>
        <v>0</v>
      </c>
    </row>
    <row r="24" spans="1:11" ht="21" customHeight="1">
      <c r="B24" s="157" t="s">
        <v>37</v>
      </c>
      <c r="C24" s="158" t="str">
        <f>"Total diverted asphalt, brick (masonry), and concrete (ABC) waste ("&amp;Instructions!G10&amp;")"</f>
        <v>Total diverted asphalt, brick (masonry), and concrete (ABC) waste (tons)</v>
      </c>
      <c r="D24" s="147"/>
      <c r="E24" s="146"/>
      <c r="F24" s="146"/>
      <c r="G24" s="146"/>
      <c r="H24" s="146"/>
      <c r="I24" s="146"/>
      <c r="J24" s="148"/>
      <c r="K24" s="149">
        <f>SUM(SUMIF(C7:C18,"=Concrete",I7:I18),SUMIF(C7:C18,"=Asphalt",I7:I18),SUMIF(C7:C18,"=Masonry",I7:I18))</f>
        <v>0</v>
      </c>
    </row>
    <row r="25" spans="1:11">
      <c r="B25" s="41" t="s">
        <v>17</v>
      </c>
      <c r="C25" s="121"/>
      <c r="E25" s="121"/>
      <c r="I25" s="121"/>
      <c r="J25" s="121"/>
    </row>
    <row r="26" spans="1:11">
      <c r="B26" s="9"/>
      <c r="C26" s="10"/>
      <c r="E26" s="10"/>
      <c r="I26" s="10"/>
      <c r="J26" s="10"/>
    </row>
    <row r="27" spans="1:11">
      <c r="B27" s="9"/>
      <c r="C27" s="10"/>
      <c r="E27" s="10"/>
      <c r="I27" s="10"/>
      <c r="J27" s="10"/>
    </row>
    <row r="30" spans="1:11">
      <c r="B30" s="11"/>
      <c r="C30" s="11"/>
      <c r="E30" s="11"/>
      <c r="I30" s="11"/>
      <c r="J30" s="11"/>
      <c r="K30" s="11"/>
    </row>
    <row r="35" ht="58.15" customHeight="1"/>
    <row r="43" ht="27" customHeight="1"/>
    <row r="44" ht="21" customHeight="1"/>
  </sheetData>
  <sheetProtection algorithmName="SHA-512" hashValue="xIQ6/hRfpOtZN/5jBONopIY6VXhbwS+MZxWOSDpnceUFlM9xL9a1Ft4GLdbDkZR/XJrJzrBERTZ+dy6T3FM1lA==" saltValue="93jySA1jcUNOWdFbi0gnOg==" spinCount="100000" sheet="1" objects="1" scenarios="1" formatColumns="0" formatRows="0"/>
  <mergeCells count="3">
    <mergeCell ref="B5:D5"/>
    <mergeCell ref="F5:H5"/>
    <mergeCell ref="B22:B23"/>
  </mergeCells>
  <conditionalFormatting sqref="I7:I18">
    <cfRule type="expression" dxfId="3" priority="6">
      <formula>IF(D7="Landfill waste",TRUE,FALSE)</formula>
    </cfRule>
  </conditionalFormatting>
  <conditionalFormatting sqref="H7:H18">
    <cfRule type="cellIs" dxfId="2" priority="3" operator="equal">
      <formula>"NA"</formula>
    </cfRule>
  </conditionalFormatting>
  <conditionalFormatting sqref="F7:F18">
    <cfRule type="expression" dxfId="1" priority="2">
      <formula>AND(D7&lt;&gt;"Recycled - mixed processing (commingled)", D7&lt;&gt;"")</formula>
    </cfRule>
  </conditionalFormatting>
  <conditionalFormatting sqref="G7:G18">
    <cfRule type="expression" dxfId="0" priority="1">
      <formula>AND(D7&lt;&gt;"Recycled - mixed processing (commingled)", D7&lt;&gt;"")</formula>
    </cfRule>
  </conditionalFormatting>
  <conditionalFormatting sqref="H7:H18">
    <cfRule type="colorScale" priority="9">
      <colorScale>
        <cfvo type="min"/>
        <cfvo type="max"/>
        <color rgb="FFFF7128"/>
        <color rgb="FFFFEF9C"/>
      </colorScale>
    </cfRule>
  </conditionalFormatting>
  <dataValidations count="3">
    <dataValidation type="list" allowBlank="1" showInputMessage="1" sqref="H7:H18" xr:uid="{00000000-0002-0000-0100-000000000000}">
      <formula1>IF($D7="Recycled - mixed processing (Commingled)", list, list2)</formula1>
    </dataValidation>
    <dataValidation type="custom" showInputMessage="1" showErrorMessage="1" sqref="F7:F18" xr:uid="{00000000-0002-0000-0100-000001000000}">
      <formula1>$D7="Recycled - mixed processing (commingled)"</formula1>
    </dataValidation>
    <dataValidation type="custom" allowBlank="1" showInputMessage="1" showErrorMessage="1" sqref="G7:G18" xr:uid="{00000000-0002-0000-0100-000002000000}">
      <formula1>$D7="Recycled - mixed processing (commingled)"</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2" r:id="rId4" name="Button 2">
              <controlPr locked="0" defaultSize="0" print="0" autoFill="0" autoPict="0" macro="[0]!addA">
                <anchor moveWithCells="1">
                  <from>
                    <xdr:col>1</xdr:col>
                    <xdr:colOff>19050</xdr:colOff>
                    <xdr:row>25</xdr:row>
                    <xdr:rowOff>57150</xdr:rowOff>
                  </from>
                  <to>
                    <xdr:col>1</xdr:col>
                    <xdr:colOff>1390650</xdr:colOff>
                    <xdr:row>26</xdr:row>
                    <xdr:rowOff>133350</xdr:rowOff>
                  </to>
                </anchor>
              </controlPr>
            </control>
          </mc:Choice>
        </mc:AlternateContent>
        <mc:AlternateContent xmlns:mc="http://schemas.openxmlformats.org/markup-compatibility/2006">
          <mc:Choice Requires="x14">
            <control shapeId="15365" r:id="rId5" name="Button 5">
              <controlPr defaultSize="0" print="0" autoFill="0" autoPict="0" macro="[0]!DeleteRow">
                <anchor moveWithCells="1">
                  <from>
                    <xdr:col>1</xdr:col>
                    <xdr:colOff>1543050</xdr:colOff>
                    <xdr:row>25</xdr:row>
                    <xdr:rowOff>57150</xdr:rowOff>
                  </from>
                  <to>
                    <xdr:col>2</xdr:col>
                    <xdr:colOff>971550</xdr:colOff>
                    <xdr:row>26</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xr:uid="{00000000-0002-0000-0100-000003000000}">
          <x14:formula1>
            <xm:f>Instructions!$J$30:$J$46</xm:f>
          </x14:formula1>
          <xm:sqref>C7:C18</xm:sqref>
        </x14:dataValidation>
        <x14:dataValidation type="list" allowBlank="1" showInputMessage="1" xr:uid="{00000000-0002-0000-0100-000004000000}">
          <x14:formula1>
            <xm:f>Instructions!$J$49:$J$58</xm:f>
          </x14:formula1>
          <xm:sqref>D7:D18</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B2:K22"/>
  <sheetViews>
    <sheetView showGridLines="0" tabSelected="1" zoomScale="90" zoomScaleNormal="90" zoomScalePageLayoutView="90" workbookViewId="0">
      <selection activeCell="H13" sqref="H13"/>
    </sheetView>
  </sheetViews>
  <sheetFormatPr defaultColWidth="8.7109375" defaultRowHeight="15" customHeight="1"/>
  <cols>
    <col min="1" max="2" width="2.7109375" style="15" customWidth="1"/>
    <col min="3" max="3" width="7" style="15" customWidth="1"/>
    <col min="4" max="4" width="2.42578125" style="15" customWidth="1"/>
    <col min="5" max="5" width="5.7109375" style="15" customWidth="1"/>
    <col min="6" max="6" width="68.7109375" style="15" customWidth="1"/>
    <col min="7" max="7" width="2.7109375" style="15" customWidth="1"/>
    <col min="8" max="8" width="14.7109375" style="15" customWidth="1"/>
    <col min="9" max="9" width="2.7109375" style="15" customWidth="1"/>
    <col min="10" max="10" width="2.42578125" style="15" customWidth="1"/>
    <col min="11" max="11" width="30.140625" style="15" customWidth="1"/>
    <col min="12" max="16384" width="8.7109375" style="15"/>
  </cols>
  <sheetData>
    <row r="2" spans="2:11" ht="15" customHeight="1">
      <c r="B2" s="12"/>
      <c r="C2" s="13"/>
      <c r="D2" s="13"/>
      <c r="E2" s="13"/>
      <c r="F2" s="13"/>
      <c r="G2" s="13"/>
      <c r="H2" s="13"/>
      <c r="I2" s="14"/>
    </row>
    <row r="3" spans="2:11" ht="24.75" customHeight="1">
      <c r="B3" s="16"/>
      <c r="C3" s="17" t="s">
        <v>39</v>
      </c>
      <c r="D3" s="18"/>
      <c r="E3" s="18"/>
      <c r="F3" s="19"/>
      <c r="G3" s="19"/>
      <c r="H3" s="19"/>
      <c r="I3" s="20"/>
      <c r="J3" s="21"/>
      <c r="K3" s="21"/>
    </row>
    <row r="4" spans="2:11" ht="15" customHeight="1">
      <c r="B4" s="16"/>
      <c r="C4" s="22" t="s">
        <v>19</v>
      </c>
      <c r="D4" s="18"/>
      <c r="E4" s="18"/>
      <c r="F4" s="23"/>
      <c r="G4" s="23"/>
      <c r="H4" s="18"/>
      <c r="I4" s="24"/>
      <c r="K4" s="25"/>
    </row>
    <row r="5" spans="2:11" ht="15" customHeight="1">
      <c r="B5" s="16"/>
      <c r="C5" s="18"/>
      <c r="D5" s="26"/>
      <c r="E5" s="23"/>
      <c r="F5" s="23"/>
      <c r="G5" s="23"/>
      <c r="H5" s="26"/>
      <c r="I5" s="24"/>
      <c r="K5" s="25"/>
    </row>
    <row r="6" spans="2:11" ht="15" customHeight="1">
      <c r="B6" s="16"/>
      <c r="C6" s="18" t="str">
        <f>"Total amount of materials generated for the project ("&amp;Instructions!G10&amp;")"</f>
        <v>Total amount of materials generated for the project (tons)</v>
      </c>
      <c r="D6" s="19"/>
      <c r="E6" s="19"/>
      <c r="F6" s="19"/>
      <c r="G6" s="18"/>
      <c r="H6" s="67">
        <f>Calculator!K21</f>
        <v>0</v>
      </c>
      <c r="I6" s="28"/>
      <c r="K6" s="29"/>
    </row>
    <row r="7" spans="2:11" ht="9" customHeight="1">
      <c r="B7" s="16"/>
      <c r="C7" s="18"/>
      <c r="D7" s="26"/>
      <c r="E7" s="23"/>
      <c r="F7" s="23"/>
      <c r="G7" s="23"/>
      <c r="H7" s="26"/>
      <c r="I7" s="24"/>
      <c r="K7" s="25"/>
    </row>
    <row r="8" spans="2:11" ht="15" customHeight="1">
      <c r="B8" s="16"/>
      <c r="C8" s="18" t="str">
        <f>"Total construction waste diverted ("&amp;Instructions!G10&amp;")"</f>
        <v>Total construction waste diverted (tons)</v>
      </c>
      <c r="D8" s="19"/>
      <c r="E8" s="19"/>
      <c r="F8" s="19"/>
      <c r="G8" s="18"/>
      <c r="H8" s="67">
        <f>Calculator!K20</f>
        <v>0</v>
      </c>
      <c r="I8" s="28"/>
      <c r="K8" s="29"/>
    </row>
    <row r="9" spans="2:11" ht="9" customHeight="1">
      <c r="B9" s="16"/>
      <c r="C9" s="18"/>
      <c r="D9" s="26"/>
      <c r="E9" s="23"/>
      <c r="F9" s="23"/>
      <c r="G9" s="23"/>
      <c r="H9" s="26"/>
      <c r="I9" s="24"/>
      <c r="K9" s="25"/>
    </row>
    <row r="10" spans="2:11" ht="15" customHeight="1">
      <c r="B10" s="16"/>
      <c r="C10" s="27" t="s">
        <v>4</v>
      </c>
      <c r="D10" s="19"/>
      <c r="E10" s="19"/>
      <c r="F10" s="19"/>
      <c r="G10" s="18"/>
      <c r="H10" s="69">
        <f>IFERROR(H8/H6,0)</f>
        <v>0</v>
      </c>
      <c r="I10" s="28"/>
      <c r="K10" s="181" t="s">
        <v>77</v>
      </c>
    </row>
    <row r="11" spans="2:11" ht="15" customHeight="1">
      <c r="B11" s="16"/>
      <c r="C11" s="27"/>
      <c r="D11" s="19"/>
      <c r="E11" s="19"/>
      <c r="F11" s="19"/>
      <c r="G11" s="18"/>
      <c r="H11" s="85"/>
      <c r="I11" s="28"/>
      <c r="K11" s="181"/>
    </row>
    <row r="12" spans="2:11" ht="15" customHeight="1">
      <c r="B12" s="12"/>
      <c r="C12" s="13"/>
      <c r="D12" s="86"/>
      <c r="E12" s="87"/>
      <c r="F12" s="87"/>
      <c r="G12" s="87"/>
      <c r="H12" s="86"/>
      <c r="I12" s="14"/>
      <c r="K12" s="181"/>
    </row>
    <row r="13" spans="2:11" ht="15" customHeight="1">
      <c r="B13" s="16"/>
      <c r="C13" s="27" t="s">
        <v>18</v>
      </c>
      <c r="D13" s="19"/>
      <c r="E13" s="19"/>
      <c r="F13" s="19"/>
      <c r="G13" s="18"/>
      <c r="H13" s="68">
        <f>Calculator!K22+Calculator!K23</f>
        <v>0</v>
      </c>
      <c r="I13" s="28"/>
      <c r="K13" s="181"/>
    </row>
    <row r="14" spans="2:11" ht="21" customHeight="1">
      <c r="B14" s="31"/>
      <c r="C14" s="32"/>
      <c r="D14" s="32"/>
      <c r="E14" s="32"/>
      <c r="F14" s="32"/>
      <c r="G14" s="32"/>
      <c r="H14" s="32"/>
      <c r="I14" s="33"/>
      <c r="K14" s="181"/>
    </row>
    <row r="15" spans="2:11" ht="15" customHeight="1">
      <c r="D15" s="35"/>
      <c r="E15" s="35"/>
      <c r="F15" s="35"/>
      <c r="J15" s="36"/>
      <c r="K15" s="181"/>
    </row>
    <row r="16" spans="2:11" ht="15" customHeight="1">
      <c r="D16" s="178"/>
      <c r="E16" s="178"/>
      <c r="F16" s="178"/>
      <c r="G16" s="38"/>
      <c r="J16" s="36"/>
      <c r="K16" s="181"/>
    </row>
    <row r="17" spans="4:11" ht="15" customHeight="1">
      <c r="D17" s="178"/>
      <c r="E17" s="178"/>
      <c r="F17" s="178"/>
      <c r="J17" s="36"/>
      <c r="K17" s="181"/>
    </row>
    <row r="18" spans="4:11" ht="15" customHeight="1">
      <c r="D18" s="179"/>
      <c r="E18" s="179"/>
      <c r="F18" s="39"/>
      <c r="J18" s="36"/>
      <c r="K18" s="181"/>
    </row>
    <row r="19" spans="4:11" ht="15" customHeight="1">
      <c r="D19" s="179"/>
      <c r="E19" s="179"/>
      <c r="F19" s="39"/>
      <c r="G19" s="40"/>
      <c r="J19" s="36"/>
      <c r="K19" s="181"/>
    </row>
    <row r="20" spans="4:11" ht="15" customHeight="1">
      <c r="D20" s="180"/>
      <c r="E20" s="180"/>
      <c r="F20" s="180"/>
      <c r="G20" s="180"/>
      <c r="J20" s="36"/>
      <c r="K20" s="181"/>
    </row>
    <row r="21" spans="4:11" ht="15" customHeight="1">
      <c r="J21" s="36"/>
      <c r="K21" s="181"/>
    </row>
    <row r="22" spans="4:11" ht="15" customHeight="1">
      <c r="J22" s="36"/>
      <c r="K22" s="181"/>
    </row>
  </sheetData>
  <sheetProtection algorithmName="SHA-512" hashValue="I5BCttONGfzoRYV17latVZDB5mNjK2crtltYbnWnZNez1ITaKu6BoI6cUJv6Bx5BJMGcFXO3wTM1BI9hnKFBhQ==" saltValue="PC8IiMZbK3EiSC1M29Cjrw==" spinCount="100000" sheet="1" objects="1" scenarios="1"/>
  <mergeCells count="4">
    <mergeCell ref="D16:F17"/>
    <mergeCell ref="D18:E19"/>
    <mergeCell ref="D20:G20"/>
    <mergeCell ref="K10:K22"/>
  </mergeCell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B2:K48"/>
  <sheetViews>
    <sheetView showGridLines="0" zoomScale="90" zoomScaleNormal="90" zoomScalePageLayoutView="90" workbookViewId="0">
      <selection activeCell="H6" sqref="H6"/>
    </sheetView>
  </sheetViews>
  <sheetFormatPr defaultColWidth="8.7109375" defaultRowHeight="15" customHeight="1"/>
  <cols>
    <col min="1" max="2" width="2.7109375" style="15" customWidth="1"/>
    <col min="3" max="3" width="7" style="15" customWidth="1"/>
    <col min="4" max="4" width="2.42578125" style="15" customWidth="1"/>
    <col min="5" max="5" width="5.7109375" style="15" customWidth="1"/>
    <col min="6" max="6" width="68.7109375" style="15" customWidth="1"/>
    <col min="7" max="7" width="2.7109375" style="15" customWidth="1"/>
    <col min="8" max="8" width="14.7109375" style="15" customWidth="1"/>
    <col min="9" max="9" width="2.7109375" style="15" customWidth="1"/>
    <col min="10" max="10" width="2.42578125" style="15" customWidth="1"/>
    <col min="11" max="11" width="28.7109375" style="15" customWidth="1"/>
    <col min="12" max="16384" width="8.7109375" style="15"/>
  </cols>
  <sheetData>
    <row r="2" spans="2:11" ht="15" customHeight="1">
      <c r="B2" s="12"/>
      <c r="C2" s="13"/>
      <c r="D2" s="13"/>
      <c r="E2" s="13"/>
      <c r="F2" s="13"/>
      <c r="G2" s="13"/>
      <c r="H2" s="13"/>
      <c r="I2" s="14"/>
    </row>
    <row r="3" spans="2:11" ht="24.75" customHeight="1">
      <c r="B3" s="16"/>
      <c r="C3" s="17" t="s">
        <v>38</v>
      </c>
      <c r="D3" s="18"/>
      <c r="E3" s="18"/>
      <c r="F3" s="19"/>
      <c r="G3" s="19"/>
      <c r="H3" s="19"/>
      <c r="I3" s="20"/>
      <c r="J3" s="21"/>
      <c r="K3" s="21"/>
    </row>
    <row r="4" spans="2:11" ht="15" customHeight="1">
      <c r="B4" s="16"/>
      <c r="C4" s="22" t="s">
        <v>19</v>
      </c>
      <c r="D4" s="18"/>
      <c r="E4" s="18"/>
      <c r="F4" s="23"/>
      <c r="G4" s="23"/>
      <c r="H4" s="18"/>
      <c r="I4" s="24"/>
      <c r="K4" s="25"/>
    </row>
    <row r="5" spans="2:11" ht="15" customHeight="1">
      <c r="B5" s="16"/>
      <c r="C5" s="18"/>
      <c r="D5" s="26"/>
      <c r="E5" s="23"/>
      <c r="F5" s="23"/>
      <c r="G5" s="23"/>
      <c r="H5" s="26"/>
      <c r="I5" s="24"/>
      <c r="K5" s="25"/>
    </row>
    <row r="6" spans="2:11" ht="15" customHeight="1">
      <c r="B6" s="16"/>
      <c r="C6" s="18" t="str">
        <f>"Total construction waste ("&amp;Instructions!G10&amp;")"</f>
        <v>Total construction waste (tons)</v>
      </c>
      <c r="D6" s="19"/>
      <c r="E6" s="19"/>
      <c r="F6" s="19"/>
      <c r="G6" s="18"/>
      <c r="H6" s="67">
        <f>Calculator!K19</f>
        <v>0</v>
      </c>
      <c r="I6" s="28"/>
      <c r="K6" s="29"/>
    </row>
    <row r="7" spans="2:11" ht="9" customHeight="1">
      <c r="B7" s="16"/>
      <c r="C7" s="18"/>
      <c r="D7" s="26"/>
      <c r="E7" s="23"/>
      <c r="F7" s="23"/>
      <c r="G7" s="23"/>
      <c r="H7" s="26"/>
      <c r="I7" s="24"/>
      <c r="K7" s="25"/>
    </row>
    <row r="8" spans="2:11" ht="15" customHeight="1">
      <c r="B8" s="16"/>
      <c r="C8" s="18" t="str">
        <f>"Total construction waste diverted ("&amp;Instructions!G10&amp;")"</f>
        <v>Total construction waste diverted (tons)</v>
      </c>
      <c r="D8" s="19"/>
      <c r="E8" s="19"/>
      <c r="F8" s="19"/>
      <c r="G8" s="18"/>
      <c r="H8" s="67">
        <f>Calculator!K20</f>
        <v>0</v>
      </c>
      <c r="I8" s="28"/>
      <c r="K8" s="29"/>
    </row>
    <row r="9" spans="2:11" ht="9" customHeight="1">
      <c r="B9" s="16"/>
      <c r="C9" s="18"/>
      <c r="D9" s="26"/>
      <c r="E9" s="23"/>
      <c r="F9" s="23"/>
      <c r="G9" s="23"/>
      <c r="H9" s="26"/>
      <c r="I9" s="24"/>
      <c r="K9" s="25"/>
    </row>
    <row r="10" spans="2:11" ht="15" customHeight="1">
      <c r="B10" s="16"/>
      <c r="C10" s="27" t="s">
        <v>4</v>
      </c>
      <c r="D10" s="19"/>
      <c r="E10" s="19"/>
      <c r="F10" s="19"/>
      <c r="G10" s="18"/>
      <c r="H10" s="69">
        <f>IFERROR(H8/H6,0)</f>
        <v>0</v>
      </c>
      <c r="I10" s="28"/>
      <c r="K10" s="30"/>
    </row>
    <row r="11" spans="2:11" ht="15" customHeight="1">
      <c r="B11" s="16"/>
      <c r="C11" s="27"/>
      <c r="D11" s="19"/>
      <c r="E11" s="19"/>
      <c r="F11" s="19"/>
      <c r="G11" s="18"/>
      <c r="H11" s="85"/>
      <c r="I11" s="28"/>
      <c r="K11" s="30"/>
    </row>
    <row r="12" spans="2:11" s="88" customFormat="1" ht="25.5" customHeight="1">
      <c r="B12" s="89"/>
      <c r="C12" s="90" t="s">
        <v>43</v>
      </c>
      <c r="D12" s="91"/>
      <c r="E12" s="92"/>
      <c r="F12" s="92"/>
      <c r="G12" s="92"/>
      <c r="H12" s="92"/>
      <c r="I12" s="93"/>
      <c r="K12" s="94"/>
    </row>
    <row r="13" spans="2:11" s="88" customFormat="1" ht="15" customHeight="1">
      <c r="B13" s="95"/>
      <c r="C13" s="96"/>
      <c r="D13" s="96"/>
      <c r="E13" s="97"/>
      <c r="F13" s="97"/>
      <c r="G13" s="97"/>
      <c r="H13" s="97"/>
      <c r="I13" s="98"/>
      <c r="K13" s="94"/>
    </row>
    <row r="14" spans="2:11" ht="15" customHeight="1">
      <c r="B14" s="99"/>
      <c r="C14" s="15" t="str">
        <f>"Total diverted asphalt, brick, and concrete (ABC) waste ("&amp;Instructions!G10&amp;")"</f>
        <v>Total diverted asphalt, brick, and concrete (ABC) waste (tons)</v>
      </c>
      <c r="D14" s="21"/>
      <c r="E14" s="21"/>
      <c r="F14" s="21"/>
      <c r="H14" s="67">
        <f>Calculator!K24</f>
        <v>0</v>
      </c>
      <c r="I14" s="104"/>
      <c r="K14" s="29"/>
    </row>
    <row r="15" spans="2:11" ht="9" customHeight="1">
      <c r="B15" s="99"/>
      <c r="D15" s="100"/>
      <c r="E15" s="101"/>
      <c r="F15" s="101"/>
      <c r="G15" s="101"/>
      <c r="H15" s="100"/>
      <c r="I15" s="105"/>
      <c r="K15" s="25"/>
    </row>
    <row r="16" spans="2:11" ht="15" customHeight="1">
      <c r="B16" s="99"/>
      <c r="C16" s="15" t="str">
        <f>"Total construction waste diverted ("&amp;Instructions!G10&amp;")"</f>
        <v>Total construction waste diverted (tons)</v>
      </c>
      <c r="D16" s="21"/>
      <c r="E16" s="21"/>
      <c r="F16" s="21"/>
      <c r="H16" s="67">
        <f>H8</f>
        <v>0</v>
      </c>
      <c r="I16" s="104"/>
      <c r="K16" s="29"/>
    </row>
    <row r="17" spans="2:11" ht="9" customHeight="1">
      <c r="B17" s="99"/>
      <c r="D17" s="100"/>
      <c r="E17" s="101"/>
      <c r="F17" s="101"/>
      <c r="G17" s="101"/>
      <c r="H17" s="100"/>
      <c r="I17" s="105"/>
      <c r="K17" s="25"/>
    </row>
    <row r="18" spans="2:11" ht="15" customHeight="1">
      <c r="B18" s="99"/>
      <c r="C18" s="35" t="s">
        <v>42</v>
      </c>
      <c r="D18" s="21"/>
      <c r="E18" s="21"/>
      <c r="F18" s="21"/>
      <c r="H18" s="69">
        <f>IFERROR(H14/H16,0)</f>
        <v>0</v>
      </c>
      <c r="I18" s="104"/>
      <c r="K18" s="30" t="s">
        <v>41</v>
      </c>
    </row>
    <row r="19" spans="2:11" ht="21" customHeight="1">
      <c r="B19" s="102"/>
      <c r="C19" s="103"/>
      <c r="D19" s="103"/>
      <c r="E19" s="103"/>
      <c r="F19" s="103"/>
      <c r="G19" s="103"/>
      <c r="H19" s="103"/>
      <c r="I19" s="106"/>
      <c r="K19" s="34"/>
    </row>
    <row r="20" spans="2:11" ht="15" customHeight="1">
      <c r="D20" s="35"/>
      <c r="E20" s="35"/>
      <c r="F20" s="35"/>
      <c r="J20" s="36"/>
      <c r="K20" s="37"/>
    </row>
    <row r="21" spans="2:11" ht="15" customHeight="1">
      <c r="D21" s="178"/>
      <c r="E21" s="178"/>
      <c r="F21" s="178"/>
      <c r="G21" s="38"/>
      <c r="J21" s="36"/>
      <c r="K21" s="182"/>
    </row>
    <row r="22" spans="2:11" ht="15" customHeight="1">
      <c r="D22" s="178"/>
      <c r="E22" s="178"/>
      <c r="F22" s="178"/>
      <c r="J22" s="36"/>
      <c r="K22" s="182"/>
    </row>
    <row r="23" spans="2:11" ht="15" customHeight="1">
      <c r="D23" s="179"/>
      <c r="E23" s="179"/>
      <c r="F23" s="39"/>
      <c r="J23" s="36"/>
      <c r="K23" s="39"/>
    </row>
    <row r="24" spans="2:11" ht="15" customHeight="1">
      <c r="D24" s="179"/>
      <c r="E24" s="179"/>
      <c r="F24" s="39"/>
      <c r="G24" s="40"/>
      <c r="J24" s="36"/>
      <c r="K24" s="37"/>
    </row>
    <row r="25" spans="2:11" ht="15" customHeight="1">
      <c r="D25" s="180"/>
      <c r="E25" s="180"/>
      <c r="F25" s="180"/>
      <c r="G25" s="180"/>
      <c r="J25" s="36"/>
      <c r="K25" s="81"/>
    </row>
    <row r="26" spans="2:11" ht="15" customHeight="1">
      <c r="J26" s="36"/>
      <c r="K26" s="82"/>
    </row>
    <row r="27" spans="2:11" ht="15" customHeight="1">
      <c r="J27" s="36"/>
      <c r="K27" s="36"/>
    </row>
    <row r="33" s="15" customFormat="1" ht="15" customHeight="1"/>
    <row r="34" s="15" customFormat="1" ht="15" customHeight="1"/>
    <row r="35" s="15" customFormat="1" ht="15" customHeight="1"/>
    <row r="36" s="15" customFormat="1" ht="15" customHeight="1"/>
    <row r="37" s="15" customFormat="1" ht="15" customHeight="1"/>
    <row r="38" s="15" customFormat="1" ht="15" customHeight="1"/>
    <row r="39" s="15" customFormat="1" ht="15" customHeight="1"/>
    <row r="40" s="15" customFormat="1" ht="15" customHeight="1"/>
    <row r="41" s="15" customFormat="1" ht="15" customHeight="1"/>
    <row r="42" s="15" customFormat="1" ht="15" customHeight="1"/>
    <row r="43" s="15" customFormat="1" ht="15" customHeight="1"/>
    <row r="44" s="15" customFormat="1" ht="15" customHeight="1"/>
    <row r="45" s="15" customFormat="1" ht="15" customHeight="1"/>
    <row r="46" s="15" customFormat="1" ht="15" customHeight="1"/>
    <row r="47" s="15" customFormat="1" ht="15" customHeight="1"/>
    <row r="48" s="15" customFormat="1" ht="15" customHeight="1"/>
  </sheetData>
  <sheetProtection algorithmName="SHA-512" hashValue="GNiF1I2pIwNPOQAXxrVkV40PELCKJoAhRGsPk01ihD6oxikI8Y6LUHzrxCuHQXZMM2j82ZCd7vZT94m4mqyAfA==" saltValue="scyCMwNC7EBTwG+MjgTJFQ==" spinCount="100000" sheet="1" objects="1" scenarios="1"/>
  <mergeCells count="4">
    <mergeCell ref="D21:F22"/>
    <mergeCell ref="K21:K22"/>
    <mergeCell ref="D23:E24"/>
    <mergeCell ref="D25:G25"/>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5A613617A7C5B46826CF6D217F037D7" ma:contentTypeVersion="17" ma:contentTypeDescription="Create a new document." ma:contentTypeScope="" ma:versionID="e999bd87669cd8477f7eb10dc20f5d1a">
  <xsd:schema xmlns:xsd="http://www.w3.org/2001/XMLSchema" xmlns:xs="http://www.w3.org/2001/XMLSchema" xmlns:p="http://schemas.microsoft.com/office/2006/metadata/properties" xmlns:ns1="http://schemas.microsoft.com/sharepoint/v3" xmlns:ns3="ce537f1a-68b8-4212-8072-4597f22b4385" xmlns:ns4="ba895b08-f796-4204-acce-b11d769937f4" targetNamespace="http://schemas.microsoft.com/office/2006/metadata/properties" ma:root="true" ma:fieldsID="f67d12b2bba6bf1c9605a5abf410a527" ns1:_="" ns3:_="" ns4:_="">
    <xsd:import namespace="http://schemas.microsoft.com/sharepoint/v3"/>
    <xsd:import namespace="ce537f1a-68b8-4212-8072-4597f22b4385"/>
    <xsd:import namespace="ba895b08-f796-4204-acce-b11d769937f4"/>
    <xsd:element name="properties">
      <xsd:complexType>
        <xsd:sequence>
          <xsd:element name="documentManagement">
            <xsd:complexType>
              <xsd:all>
                <xsd:element ref="ns3:SharedWithUsers" minOccurs="0"/>
                <xsd:element ref="ns3:SharedWithDetails" minOccurs="0"/>
                <xsd:element ref="ns3:SharingHintHash" minOccurs="0"/>
                <xsd:element ref="ns3:LastSharedByUser" minOccurs="0"/>
                <xsd:element ref="ns3:LastSharedByTime" minOccurs="0"/>
                <xsd:element ref="ns4:MediaServiceMetadata" minOccurs="0"/>
                <xsd:element ref="ns4:MediaServiceFastMetadata" minOccurs="0"/>
                <xsd:element ref="ns4:MediaServiceEventHashCode" minOccurs="0"/>
                <xsd:element ref="ns4:MediaServiceGenerationTime" minOccurs="0"/>
                <xsd:element ref="ns4:MediaServiceDateTaken" minOccurs="0"/>
                <xsd:element ref="ns4:MediaServiceAutoTags" minOccurs="0"/>
                <xsd:element ref="ns4:MediaServiceOCR" minOccurs="0"/>
                <xsd:element ref="ns4:MediaServiceLocation" minOccurs="0"/>
                <xsd:element ref="ns1:_ip_UnifiedCompliancePolicyProperties" minOccurs="0"/>
                <xsd:element ref="ns1:_ip_UnifiedCompliancePolicyUIAc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e537f1a-68b8-4212-8072-4597f22b4385"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element name="LastSharedByUser" ma:index="11" nillable="true" ma:displayName="Last Shared By User" ma:description="" ma:internalName="LastSharedByUser" ma:readOnly="true">
      <xsd:simpleType>
        <xsd:restriction base="dms:Note">
          <xsd:maxLength value="255"/>
        </xsd:restriction>
      </xsd:simpleType>
    </xsd:element>
    <xsd:element name="LastSharedByTime" ma:index="12"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a895b08-f796-4204-acce-b11d769937f4"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D83302-5F19-44ED-B17D-BA4D3E8381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e537f1a-68b8-4212-8072-4597f22b4385"/>
    <ds:schemaRef ds:uri="ba895b08-f796-4204-acce-b11d769937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DC18A6-A79E-4795-A26F-9E5B3B7E3ACE}">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FC2086FC-2A4B-46A8-804E-A7C95E94ECD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6</vt:i4>
      </vt:variant>
    </vt:vector>
  </HeadingPairs>
  <TitlesOfParts>
    <vt:vector size="10" baseType="lpstr">
      <vt:lpstr>Instructions</vt:lpstr>
      <vt:lpstr>Calculator</vt:lpstr>
      <vt:lpstr>Summary D+C</vt:lpstr>
      <vt:lpstr>Summary ND</vt:lpstr>
      <vt:lpstr>list</vt:lpstr>
      <vt:lpstr>list2</vt:lpstr>
      <vt:lpstr>Materials</vt:lpstr>
      <vt:lpstr>UOM</vt:lpstr>
      <vt:lpstr>Waste</vt:lpstr>
      <vt:lpstr>waste2</vt:lpstr>
    </vt:vector>
  </TitlesOfParts>
  <Company>USGBC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USGBC</dc:creator>
  <cp:lastModifiedBy>Joshua Pasos</cp:lastModifiedBy>
  <cp:lastPrinted>2012-02-13T20:17:23Z</cp:lastPrinted>
  <dcterms:created xsi:type="dcterms:W3CDTF">2010-10-28T13:36:25Z</dcterms:created>
  <dcterms:modified xsi:type="dcterms:W3CDTF">2023-03-08T19:28:08Z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0x01010025A613617A7C5B46826CF6D217F037D7</vt:lpwstr>
  </property>
</Properties>
</file>